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四国中央市バドミントン協会2025\youkou kekka\hatutarouhai\kekka\"/>
    </mc:Choice>
  </mc:AlternateContent>
  <xr:revisionPtr revIDLastSave="0" documentId="13_ncr:1_{AEACB11B-F7FC-4C27-8CF7-F6183A8BF91D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結果" sheetId="184" r:id="rId1"/>
  </sheets>
  <definedNames>
    <definedName name="_xlnm.Print_Area" localSheetId="0">結果!$A$1:$AO$184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3" i="184" l="1"/>
  <c r="M183" i="184"/>
  <c r="N183" i="184" s="1"/>
  <c r="L183" i="184"/>
  <c r="K183" i="184"/>
  <c r="I183" i="184"/>
  <c r="J183" i="184" s="1"/>
  <c r="G183" i="184"/>
  <c r="E183" i="184"/>
  <c r="O182" i="184"/>
  <c r="M182" i="184"/>
  <c r="N182" i="184" s="1"/>
  <c r="L182" i="184"/>
  <c r="K182" i="184"/>
  <c r="I182" i="184"/>
  <c r="J182" i="184" s="1"/>
  <c r="G182" i="184"/>
  <c r="E182" i="184"/>
  <c r="F182" i="184" s="1"/>
  <c r="O181" i="184"/>
  <c r="M181" i="184"/>
  <c r="N181" i="184" s="1"/>
  <c r="K181" i="184"/>
  <c r="I181" i="184"/>
  <c r="J181" i="184" s="1"/>
  <c r="G181" i="184"/>
  <c r="E181" i="184"/>
  <c r="R180" i="184"/>
  <c r="P183" i="184" s="1"/>
  <c r="K180" i="184"/>
  <c r="I180" i="184"/>
  <c r="J180" i="184" s="1"/>
  <c r="H183" i="184" s="1"/>
  <c r="H180" i="184"/>
  <c r="G180" i="184"/>
  <c r="E180" i="184"/>
  <c r="F180" i="184" s="1"/>
  <c r="R179" i="184"/>
  <c r="P182" i="184" s="1"/>
  <c r="K179" i="184"/>
  <c r="I179" i="184"/>
  <c r="J179" i="184" s="1"/>
  <c r="H182" i="184" s="1"/>
  <c r="H179" i="184"/>
  <c r="G179" i="184"/>
  <c r="E179" i="184"/>
  <c r="F179" i="184" s="1"/>
  <c r="T178" i="184"/>
  <c r="P181" i="184" s="1"/>
  <c r="R178" i="184"/>
  <c r="K178" i="184"/>
  <c r="I178" i="184"/>
  <c r="J178" i="184" s="1"/>
  <c r="G178" i="184"/>
  <c r="E178" i="184"/>
  <c r="R177" i="184"/>
  <c r="N177" i="184"/>
  <c r="L180" i="184" s="1"/>
  <c r="G177" i="184"/>
  <c r="E177" i="184"/>
  <c r="F177" i="184" s="1"/>
  <c r="R176" i="184"/>
  <c r="N176" i="184"/>
  <c r="L179" i="184" s="1"/>
  <c r="G176" i="184"/>
  <c r="E176" i="184"/>
  <c r="F176" i="184" s="1"/>
  <c r="T175" i="184"/>
  <c r="L181" i="184" s="1"/>
  <c r="R175" i="184"/>
  <c r="P175" i="184"/>
  <c r="L178" i="184" s="1"/>
  <c r="N175" i="184"/>
  <c r="G175" i="184"/>
  <c r="E175" i="184"/>
  <c r="R174" i="184"/>
  <c r="N174" i="184"/>
  <c r="J174" i="184"/>
  <c r="H177" i="184" s="1"/>
  <c r="AF173" i="184"/>
  <c r="AE173" i="184"/>
  <c r="AC173" i="184"/>
  <c r="AB173" i="184"/>
  <c r="R173" i="184"/>
  <c r="N173" i="184"/>
  <c r="J173" i="184"/>
  <c r="T172" i="184"/>
  <c r="H181" i="184" s="1"/>
  <c r="R172" i="184"/>
  <c r="P172" i="184"/>
  <c r="H178" i="184" s="1"/>
  <c r="N172" i="184"/>
  <c r="L172" i="184"/>
  <c r="H175" i="184" s="1"/>
  <c r="J172" i="184"/>
  <c r="Q171" i="184"/>
  <c r="M171" i="184"/>
  <c r="I171" i="184"/>
  <c r="E171" i="184"/>
  <c r="Q170" i="184"/>
  <c r="M170" i="184"/>
  <c r="I170" i="184"/>
  <c r="E170" i="184"/>
  <c r="S168" i="184"/>
  <c r="AG19" i="184" s="1"/>
  <c r="N168" i="184"/>
  <c r="AB19" i="184" s="1"/>
  <c r="S167" i="184"/>
  <c r="AG18" i="184" s="1"/>
  <c r="N167" i="184"/>
  <c r="AB18" i="184" s="1"/>
  <c r="S165" i="184"/>
  <c r="AG15" i="184" s="1"/>
  <c r="N165" i="184"/>
  <c r="AB15" i="184" s="1"/>
  <c r="S164" i="184"/>
  <c r="AG14" i="184" s="1"/>
  <c r="N164" i="184"/>
  <c r="AB14" i="184" s="1"/>
  <c r="S152" i="184"/>
  <c r="Q152" i="184"/>
  <c r="R152" i="184" s="1"/>
  <c r="P152" i="184"/>
  <c r="O152" i="184"/>
  <c r="M152" i="184"/>
  <c r="N152" i="184" s="1"/>
  <c r="K152" i="184"/>
  <c r="I152" i="184"/>
  <c r="J152" i="184" s="1"/>
  <c r="H152" i="184"/>
  <c r="G152" i="184"/>
  <c r="E152" i="184"/>
  <c r="F152" i="184" s="1"/>
  <c r="S151" i="184"/>
  <c r="Q151" i="184"/>
  <c r="R151" i="184" s="1"/>
  <c r="P151" i="184"/>
  <c r="O151" i="184"/>
  <c r="M151" i="184"/>
  <c r="N151" i="184" s="1"/>
  <c r="K151" i="184"/>
  <c r="I151" i="184"/>
  <c r="J151" i="184" s="1"/>
  <c r="H151" i="184"/>
  <c r="G151" i="184"/>
  <c r="E151" i="184"/>
  <c r="F151" i="184" s="1"/>
  <c r="S150" i="184"/>
  <c r="Q150" i="184"/>
  <c r="R150" i="184" s="1"/>
  <c r="O150" i="184"/>
  <c r="M150" i="184"/>
  <c r="N150" i="184" s="1"/>
  <c r="K150" i="184"/>
  <c r="I150" i="184"/>
  <c r="J150" i="184" s="1"/>
  <c r="G150" i="184"/>
  <c r="E150" i="184"/>
  <c r="V149" i="184"/>
  <c r="T152" i="184" s="1"/>
  <c r="O149" i="184"/>
  <c r="M149" i="184"/>
  <c r="N149" i="184" s="1"/>
  <c r="L152" i="184" s="1"/>
  <c r="L149" i="184"/>
  <c r="K149" i="184"/>
  <c r="I149" i="184"/>
  <c r="J149" i="184" s="1"/>
  <c r="G149" i="184"/>
  <c r="E149" i="184"/>
  <c r="F149" i="184" s="1"/>
  <c r="V148" i="184"/>
  <c r="T151" i="184" s="1"/>
  <c r="O148" i="184"/>
  <c r="M148" i="184"/>
  <c r="N148" i="184" s="1"/>
  <c r="L151" i="184" s="1"/>
  <c r="L148" i="184"/>
  <c r="K148" i="184"/>
  <c r="I148" i="184"/>
  <c r="J148" i="184" s="1"/>
  <c r="G148" i="184"/>
  <c r="E148" i="184"/>
  <c r="X147" i="184"/>
  <c r="T150" i="184" s="1"/>
  <c r="V147" i="184"/>
  <c r="O147" i="184"/>
  <c r="M147" i="184"/>
  <c r="N147" i="184" s="1"/>
  <c r="K147" i="184"/>
  <c r="I147" i="184"/>
  <c r="J147" i="184" s="1"/>
  <c r="G147" i="184"/>
  <c r="E147" i="184"/>
  <c r="F147" i="184" s="1"/>
  <c r="V146" i="184"/>
  <c r="R146" i="184"/>
  <c r="P149" i="184" s="1"/>
  <c r="K146" i="184"/>
  <c r="I146" i="184"/>
  <c r="J146" i="184" s="1"/>
  <c r="H149" i="184" s="1"/>
  <c r="H146" i="184"/>
  <c r="G146" i="184"/>
  <c r="E146" i="184"/>
  <c r="F146" i="184" s="1"/>
  <c r="V145" i="184"/>
  <c r="R145" i="184"/>
  <c r="P148" i="184" s="1"/>
  <c r="K145" i="184"/>
  <c r="I145" i="184"/>
  <c r="J145" i="184" s="1"/>
  <c r="H148" i="184" s="1"/>
  <c r="H145" i="184"/>
  <c r="G145" i="184"/>
  <c r="E145" i="184"/>
  <c r="F145" i="184" s="1"/>
  <c r="X144" i="184"/>
  <c r="P150" i="184" s="1"/>
  <c r="V144" i="184"/>
  <c r="T144" i="184"/>
  <c r="P147" i="184" s="1"/>
  <c r="R144" i="184"/>
  <c r="K144" i="184"/>
  <c r="I144" i="184"/>
  <c r="J144" i="184" s="1"/>
  <c r="G144" i="184"/>
  <c r="E144" i="184"/>
  <c r="V143" i="184"/>
  <c r="R143" i="184"/>
  <c r="N143" i="184"/>
  <c r="L146" i="184" s="1"/>
  <c r="G143" i="184"/>
  <c r="E143" i="184"/>
  <c r="F143" i="184" s="1"/>
  <c r="V142" i="184"/>
  <c r="R142" i="184"/>
  <c r="N142" i="184"/>
  <c r="L145" i="184" s="1"/>
  <c r="G142" i="184"/>
  <c r="E142" i="184"/>
  <c r="X141" i="184"/>
  <c r="L150" i="184" s="1"/>
  <c r="V141" i="184"/>
  <c r="T141" i="184"/>
  <c r="L147" i="184" s="1"/>
  <c r="R141" i="184"/>
  <c r="P141" i="184"/>
  <c r="L144" i="184" s="1"/>
  <c r="N141" i="184"/>
  <c r="G141" i="184"/>
  <c r="E141" i="184"/>
  <c r="F141" i="184" s="1"/>
  <c r="V140" i="184"/>
  <c r="R140" i="184"/>
  <c r="N140" i="184"/>
  <c r="J140" i="184"/>
  <c r="H143" i="184" s="1"/>
  <c r="AJ139" i="184"/>
  <c r="AI139" i="184"/>
  <c r="AG139" i="184"/>
  <c r="AF139" i="184"/>
  <c r="V139" i="184"/>
  <c r="R139" i="184"/>
  <c r="N139" i="184"/>
  <c r="J139" i="184"/>
  <c r="H142" i="184" s="1"/>
  <c r="X138" i="184"/>
  <c r="H150" i="184" s="1"/>
  <c r="V138" i="184"/>
  <c r="T138" i="184"/>
  <c r="H147" i="184" s="1"/>
  <c r="R138" i="184"/>
  <c r="P138" i="184"/>
  <c r="H144" i="184" s="1"/>
  <c r="N138" i="184"/>
  <c r="L138" i="184"/>
  <c r="H141" i="184" s="1"/>
  <c r="J138" i="184"/>
  <c r="U137" i="184"/>
  <c r="Q137" i="184"/>
  <c r="M137" i="184"/>
  <c r="I137" i="184"/>
  <c r="E137" i="184"/>
  <c r="U136" i="184"/>
  <c r="Q136" i="184"/>
  <c r="M136" i="184"/>
  <c r="I136" i="184"/>
  <c r="E136" i="184"/>
  <c r="AD134" i="184"/>
  <c r="V19" i="184" s="1"/>
  <c r="Y134" i="184"/>
  <c r="Q19" i="184" s="1"/>
  <c r="O134" i="184"/>
  <c r="K19" i="184" s="1"/>
  <c r="J134" i="184"/>
  <c r="F19" i="184" s="1"/>
  <c r="AD133" i="184"/>
  <c r="V18" i="184" s="1"/>
  <c r="Y133" i="184"/>
  <c r="Q18" i="184" s="1"/>
  <c r="O133" i="184"/>
  <c r="K18" i="184" s="1"/>
  <c r="J133" i="184"/>
  <c r="F18" i="184" s="1"/>
  <c r="AD131" i="184"/>
  <c r="V15" i="184" s="1"/>
  <c r="Y131" i="184"/>
  <c r="Q15" i="184" s="1"/>
  <c r="O131" i="184"/>
  <c r="K15" i="184" s="1"/>
  <c r="J131" i="184"/>
  <c r="F15" i="184" s="1"/>
  <c r="AD130" i="184"/>
  <c r="V14" i="184" s="1"/>
  <c r="Y130" i="184"/>
  <c r="Q14" i="184" s="1"/>
  <c r="O130" i="184"/>
  <c r="K14" i="184" s="1"/>
  <c r="J130" i="184"/>
  <c r="F14" i="184" s="1"/>
  <c r="AH119" i="184"/>
  <c r="AG10" i="184" s="1"/>
  <c r="AC119" i="184"/>
  <c r="AB10" i="184" s="1"/>
  <c r="AH118" i="184"/>
  <c r="AG9" i="184" s="1"/>
  <c r="AC118" i="184"/>
  <c r="AB9" i="184" s="1"/>
  <c r="AH115" i="184"/>
  <c r="AG6" i="184" s="1"/>
  <c r="AC115" i="184"/>
  <c r="AB6" i="184" s="1"/>
  <c r="AH114" i="184"/>
  <c r="AG5" i="184" s="1"/>
  <c r="AC114" i="184"/>
  <c r="AB5" i="184" s="1"/>
  <c r="Q107" i="184"/>
  <c r="L107" i="184"/>
  <c r="Q106" i="184"/>
  <c r="L106" i="184"/>
  <c r="Q105" i="184"/>
  <c r="AH107" i="184" s="1"/>
  <c r="V10" i="184" s="1"/>
  <c r="L105" i="184"/>
  <c r="AC107" i="184" s="1"/>
  <c r="Q104" i="184"/>
  <c r="AH106" i="184" s="1"/>
  <c r="V9" i="184" s="1"/>
  <c r="L104" i="184"/>
  <c r="AC106" i="184" s="1"/>
  <c r="Q103" i="184"/>
  <c r="AH104" i="184" s="1"/>
  <c r="V6" i="184" s="1"/>
  <c r="L103" i="184"/>
  <c r="AC104" i="184" s="1"/>
  <c r="Q6" i="184" s="1"/>
  <c r="Q102" i="184"/>
  <c r="AH103" i="184" s="1"/>
  <c r="V5" i="184" s="1"/>
  <c r="L102" i="184"/>
  <c r="AC103" i="184" s="1"/>
  <c r="Q5" i="184" s="1"/>
  <c r="Q101" i="184"/>
  <c r="L101" i="184"/>
  <c r="Q100" i="184"/>
  <c r="L100" i="184"/>
  <c r="O96" i="184"/>
  <c r="M96" i="184"/>
  <c r="N96" i="184" s="1"/>
  <c r="L96" i="184"/>
  <c r="K96" i="184"/>
  <c r="I96" i="184"/>
  <c r="J96" i="184" s="1"/>
  <c r="G96" i="184"/>
  <c r="E96" i="184"/>
  <c r="F96" i="184" s="1"/>
  <c r="O95" i="184"/>
  <c r="M95" i="184"/>
  <c r="N95" i="184" s="1"/>
  <c r="L95" i="184"/>
  <c r="K95" i="184"/>
  <c r="I95" i="184"/>
  <c r="J95" i="184" s="1"/>
  <c r="G95" i="184"/>
  <c r="E95" i="184"/>
  <c r="F95" i="184" s="1"/>
  <c r="O94" i="184"/>
  <c r="M94" i="184"/>
  <c r="N94" i="184" s="1"/>
  <c r="K94" i="184"/>
  <c r="I94" i="184"/>
  <c r="J94" i="184" s="1"/>
  <c r="G94" i="184"/>
  <c r="E94" i="184"/>
  <c r="F94" i="184" s="1"/>
  <c r="R93" i="184"/>
  <c r="P96" i="184" s="1"/>
  <c r="K93" i="184"/>
  <c r="I93" i="184"/>
  <c r="J93" i="184" s="1"/>
  <c r="H96" i="184" s="1"/>
  <c r="H93" i="184"/>
  <c r="G93" i="184"/>
  <c r="E93" i="184"/>
  <c r="F93" i="184" s="1"/>
  <c r="R92" i="184"/>
  <c r="P95" i="184" s="1"/>
  <c r="K92" i="184"/>
  <c r="I92" i="184"/>
  <c r="J92" i="184" s="1"/>
  <c r="H95" i="184" s="1"/>
  <c r="H92" i="184"/>
  <c r="G92" i="184"/>
  <c r="E92" i="184"/>
  <c r="T91" i="184"/>
  <c r="P94" i="184" s="1"/>
  <c r="R91" i="184"/>
  <c r="K91" i="184"/>
  <c r="I91" i="184"/>
  <c r="J91" i="184" s="1"/>
  <c r="G91" i="184"/>
  <c r="E91" i="184"/>
  <c r="R90" i="184"/>
  <c r="N90" i="184"/>
  <c r="L93" i="184" s="1"/>
  <c r="G90" i="184"/>
  <c r="E90" i="184"/>
  <c r="F90" i="184" s="1"/>
  <c r="R89" i="184"/>
  <c r="N89" i="184"/>
  <c r="L92" i="184" s="1"/>
  <c r="G89" i="184"/>
  <c r="E89" i="184"/>
  <c r="F89" i="184" s="1"/>
  <c r="T88" i="184"/>
  <c r="L94" i="184" s="1"/>
  <c r="R88" i="184"/>
  <c r="P88" i="184"/>
  <c r="L91" i="184" s="1"/>
  <c r="N88" i="184"/>
  <c r="G88" i="184"/>
  <c r="E88" i="184"/>
  <c r="R87" i="184"/>
  <c r="N87" i="184"/>
  <c r="J87" i="184"/>
  <c r="H90" i="184" s="1"/>
  <c r="AF86" i="184"/>
  <c r="AE86" i="184"/>
  <c r="AC86" i="184"/>
  <c r="AB86" i="184"/>
  <c r="R86" i="184"/>
  <c r="N86" i="184"/>
  <c r="J86" i="184"/>
  <c r="H89" i="184" s="1"/>
  <c r="T85" i="184"/>
  <c r="H94" i="184" s="1"/>
  <c r="R85" i="184"/>
  <c r="P85" i="184"/>
  <c r="H91" i="184" s="1"/>
  <c r="N85" i="184"/>
  <c r="L85" i="184"/>
  <c r="J85" i="184"/>
  <c r="Q84" i="184"/>
  <c r="M84" i="184"/>
  <c r="I84" i="184"/>
  <c r="E84" i="184"/>
  <c r="Q83" i="184"/>
  <c r="M83" i="184"/>
  <c r="I83" i="184"/>
  <c r="E83" i="184"/>
  <c r="O81" i="184"/>
  <c r="M81" i="184"/>
  <c r="N81" i="184" s="1"/>
  <c r="L81" i="184"/>
  <c r="K81" i="184"/>
  <c r="I81" i="184"/>
  <c r="J81" i="184" s="1"/>
  <c r="G81" i="184"/>
  <c r="E81" i="184"/>
  <c r="F81" i="184" s="1"/>
  <c r="O80" i="184"/>
  <c r="M80" i="184"/>
  <c r="N80" i="184" s="1"/>
  <c r="L80" i="184"/>
  <c r="K80" i="184"/>
  <c r="I80" i="184"/>
  <c r="J80" i="184" s="1"/>
  <c r="G80" i="184"/>
  <c r="E80" i="184"/>
  <c r="F80" i="184" s="1"/>
  <c r="O79" i="184"/>
  <c r="M79" i="184"/>
  <c r="N79" i="184" s="1"/>
  <c r="K79" i="184"/>
  <c r="I79" i="184"/>
  <c r="J79" i="184" s="1"/>
  <c r="G79" i="184"/>
  <c r="E79" i="184"/>
  <c r="R78" i="184"/>
  <c r="P81" i="184" s="1"/>
  <c r="K78" i="184"/>
  <c r="I78" i="184"/>
  <c r="J78" i="184" s="1"/>
  <c r="H81" i="184" s="1"/>
  <c r="H78" i="184"/>
  <c r="G78" i="184"/>
  <c r="E78" i="184"/>
  <c r="F78" i="184" s="1"/>
  <c r="R77" i="184"/>
  <c r="P80" i="184" s="1"/>
  <c r="K77" i="184"/>
  <c r="I77" i="184"/>
  <c r="J77" i="184" s="1"/>
  <c r="H80" i="184" s="1"/>
  <c r="H77" i="184"/>
  <c r="G77" i="184"/>
  <c r="E77" i="184"/>
  <c r="F77" i="184" s="1"/>
  <c r="T76" i="184"/>
  <c r="P79" i="184" s="1"/>
  <c r="R76" i="184"/>
  <c r="K76" i="184"/>
  <c r="I76" i="184"/>
  <c r="J76" i="184" s="1"/>
  <c r="G76" i="184"/>
  <c r="E76" i="184"/>
  <c r="F76" i="184" s="1"/>
  <c r="R75" i="184"/>
  <c r="N75" i="184"/>
  <c r="L78" i="184" s="1"/>
  <c r="G75" i="184"/>
  <c r="E75" i="184"/>
  <c r="F75" i="184" s="1"/>
  <c r="R74" i="184"/>
  <c r="N74" i="184"/>
  <c r="L77" i="184" s="1"/>
  <c r="G74" i="184"/>
  <c r="E74" i="184"/>
  <c r="F74" i="184" s="1"/>
  <c r="T73" i="184"/>
  <c r="L79" i="184" s="1"/>
  <c r="R73" i="184"/>
  <c r="P73" i="184"/>
  <c r="L76" i="184" s="1"/>
  <c r="N73" i="184"/>
  <c r="G73" i="184"/>
  <c r="E73" i="184"/>
  <c r="F73" i="184" s="1"/>
  <c r="R72" i="184"/>
  <c r="N72" i="184"/>
  <c r="J72" i="184"/>
  <c r="H75" i="184" s="1"/>
  <c r="AF71" i="184"/>
  <c r="AE71" i="184"/>
  <c r="AC71" i="184"/>
  <c r="AB71" i="184"/>
  <c r="R71" i="184"/>
  <c r="N71" i="184"/>
  <c r="J71" i="184"/>
  <c r="H74" i="184" s="1"/>
  <c r="T70" i="184"/>
  <c r="R70" i="184"/>
  <c r="P70" i="184"/>
  <c r="H76" i="184" s="1"/>
  <c r="N70" i="184"/>
  <c r="L70" i="184"/>
  <c r="H73" i="184" s="1"/>
  <c r="J70" i="184"/>
  <c r="Q69" i="184"/>
  <c r="M69" i="184"/>
  <c r="I69" i="184"/>
  <c r="E69" i="184"/>
  <c r="Q68" i="184"/>
  <c r="M68" i="184"/>
  <c r="I68" i="184"/>
  <c r="E68" i="184"/>
  <c r="W57" i="184"/>
  <c r="U57" i="184"/>
  <c r="V57" i="184" s="1"/>
  <c r="S57" i="184"/>
  <c r="Q57" i="184"/>
  <c r="R57" i="184" s="1"/>
  <c r="P57" i="184"/>
  <c r="O57" i="184"/>
  <c r="M57" i="184"/>
  <c r="N57" i="184" s="1"/>
  <c r="K57" i="184"/>
  <c r="I57" i="184"/>
  <c r="J57" i="184" s="1"/>
  <c r="H57" i="184"/>
  <c r="G57" i="184"/>
  <c r="E57" i="184"/>
  <c r="F57" i="184" s="1"/>
  <c r="W56" i="184"/>
  <c r="U56" i="184"/>
  <c r="V56" i="184" s="1"/>
  <c r="S56" i="184"/>
  <c r="Q56" i="184"/>
  <c r="R56" i="184" s="1"/>
  <c r="P56" i="184"/>
  <c r="O56" i="184"/>
  <c r="M56" i="184"/>
  <c r="N56" i="184" s="1"/>
  <c r="K56" i="184"/>
  <c r="I56" i="184"/>
  <c r="J56" i="184" s="1"/>
  <c r="H56" i="184"/>
  <c r="G56" i="184"/>
  <c r="E56" i="184"/>
  <c r="F56" i="184" s="1"/>
  <c r="W55" i="184"/>
  <c r="U55" i="184"/>
  <c r="V55" i="184" s="1"/>
  <c r="S55" i="184"/>
  <c r="Q55" i="184"/>
  <c r="R55" i="184" s="1"/>
  <c r="O55" i="184"/>
  <c r="M55" i="184"/>
  <c r="N55" i="184" s="1"/>
  <c r="K55" i="184"/>
  <c r="I55" i="184"/>
  <c r="J55" i="184" s="1"/>
  <c r="G55" i="184"/>
  <c r="E55" i="184"/>
  <c r="Z54" i="184"/>
  <c r="S54" i="184"/>
  <c r="Q54" i="184"/>
  <c r="R54" i="184" s="1"/>
  <c r="O54" i="184"/>
  <c r="M54" i="184"/>
  <c r="N54" i="184" s="1"/>
  <c r="K54" i="184"/>
  <c r="I54" i="184"/>
  <c r="J54" i="184" s="1"/>
  <c r="G54" i="184"/>
  <c r="E54" i="184"/>
  <c r="F54" i="184" s="1"/>
  <c r="Z53" i="184"/>
  <c r="S53" i="184"/>
  <c r="Q53" i="184"/>
  <c r="R53" i="184" s="1"/>
  <c r="O53" i="184"/>
  <c r="M53" i="184"/>
  <c r="N53" i="184" s="1"/>
  <c r="K53" i="184"/>
  <c r="I53" i="184"/>
  <c r="J53" i="184" s="1"/>
  <c r="G53" i="184"/>
  <c r="E53" i="184"/>
  <c r="F53" i="184" s="1"/>
  <c r="AB52" i="184"/>
  <c r="X55" i="184" s="1"/>
  <c r="Z52" i="184"/>
  <c r="S52" i="184"/>
  <c r="Q52" i="184"/>
  <c r="R52" i="184" s="1"/>
  <c r="O52" i="184"/>
  <c r="M52" i="184"/>
  <c r="N52" i="184" s="1"/>
  <c r="K52" i="184"/>
  <c r="I52" i="184"/>
  <c r="J52" i="184" s="1"/>
  <c r="G52" i="184"/>
  <c r="E52" i="184"/>
  <c r="Z51" i="184"/>
  <c r="X57" i="184" s="1"/>
  <c r="V51" i="184"/>
  <c r="T57" i="184" s="1"/>
  <c r="O51" i="184"/>
  <c r="M51" i="184"/>
  <c r="N51" i="184" s="1"/>
  <c r="L57" i="184" s="1"/>
  <c r="L51" i="184"/>
  <c r="K51" i="184"/>
  <c r="I51" i="184"/>
  <c r="J51" i="184" s="1"/>
  <c r="G51" i="184"/>
  <c r="E51" i="184"/>
  <c r="F51" i="184" s="1"/>
  <c r="Z50" i="184"/>
  <c r="X56" i="184" s="1"/>
  <c r="V50" i="184"/>
  <c r="T56" i="184" s="1"/>
  <c r="O50" i="184"/>
  <c r="M50" i="184"/>
  <c r="N50" i="184" s="1"/>
  <c r="L56" i="184" s="1"/>
  <c r="L50" i="184"/>
  <c r="K50" i="184"/>
  <c r="I50" i="184"/>
  <c r="J50" i="184" s="1"/>
  <c r="G50" i="184"/>
  <c r="E50" i="184"/>
  <c r="F50" i="184" s="1"/>
  <c r="AB49" i="184"/>
  <c r="T55" i="184" s="1"/>
  <c r="Z49" i="184"/>
  <c r="X49" i="184"/>
  <c r="T52" i="184" s="1"/>
  <c r="V49" i="184"/>
  <c r="O49" i="184"/>
  <c r="M49" i="184"/>
  <c r="N49" i="184" s="1"/>
  <c r="K49" i="184"/>
  <c r="I49" i="184"/>
  <c r="J49" i="184" s="1"/>
  <c r="G49" i="184"/>
  <c r="E49" i="184"/>
  <c r="Z48" i="184"/>
  <c r="V48" i="184"/>
  <c r="R48" i="184"/>
  <c r="P51" i="184" s="1"/>
  <c r="K48" i="184"/>
  <c r="I48" i="184"/>
  <c r="J48" i="184" s="1"/>
  <c r="H51" i="184" s="1"/>
  <c r="H48" i="184"/>
  <c r="G48" i="184"/>
  <c r="E48" i="184"/>
  <c r="F48" i="184" s="1"/>
  <c r="Z47" i="184"/>
  <c r="V47" i="184"/>
  <c r="R47" i="184"/>
  <c r="P50" i="184" s="1"/>
  <c r="K47" i="184"/>
  <c r="I47" i="184"/>
  <c r="J47" i="184" s="1"/>
  <c r="H50" i="184" s="1"/>
  <c r="H47" i="184"/>
  <c r="G47" i="184"/>
  <c r="E47" i="184"/>
  <c r="F47" i="184" s="1"/>
  <c r="AB46" i="184"/>
  <c r="P55" i="184" s="1"/>
  <c r="Z46" i="184"/>
  <c r="X46" i="184"/>
  <c r="P52" i="184" s="1"/>
  <c r="V46" i="184"/>
  <c r="T46" i="184"/>
  <c r="P49" i="184" s="1"/>
  <c r="R46" i="184"/>
  <c r="K46" i="184"/>
  <c r="I46" i="184"/>
  <c r="J46" i="184" s="1"/>
  <c r="G46" i="184"/>
  <c r="E46" i="184"/>
  <c r="Z45" i="184"/>
  <c r="V45" i="184"/>
  <c r="R45" i="184"/>
  <c r="N45" i="184"/>
  <c r="L48" i="184" s="1"/>
  <c r="G45" i="184"/>
  <c r="E45" i="184"/>
  <c r="F45" i="184" s="1"/>
  <c r="Z44" i="184"/>
  <c r="V44" i="184"/>
  <c r="R44" i="184"/>
  <c r="N44" i="184"/>
  <c r="L47" i="184" s="1"/>
  <c r="G44" i="184"/>
  <c r="E44" i="184"/>
  <c r="F44" i="184" s="1"/>
  <c r="AB43" i="184"/>
  <c r="L55" i="184" s="1"/>
  <c r="Z43" i="184"/>
  <c r="X43" i="184"/>
  <c r="L52" i="184" s="1"/>
  <c r="V43" i="184"/>
  <c r="T43" i="184"/>
  <c r="L49" i="184" s="1"/>
  <c r="R43" i="184"/>
  <c r="P43" i="184"/>
  <c r="L46" i="184" s="1"/>
  <c r="N43" i="184"/>
  <c r="G43" i="184"/>
  <c r="E43" i="184"/>
  <c r="Z42" i="184"/>
  <c r="V42" i="184"/>
  <c r="R42" i="184"/>
  <c r="N42" i="184"/>
  <c r="J42" i="184"/>
  <c r="H45" i="184" s="1"/>
  <c r="AN41" i="184"/>
  <c r="AM41" i="184"/>
  <c r="AK41" i="184"/>
  <c r="AJ41" i="184"/>
  <c r="Z41" i="184"/>
  <c r="V41" i="184"/>
  <c r="R41" i="184"/>
  <c r="N41" i="184"/>
  <c r="J41" i="184"/>
  <c r="H44" i="184" s="1"/>
  <c r="AB40" i="184"/>
  <c r="H55" i="184" s="1"/>
  <c r="Z40" i="184"/>
  <c r="X40" i="184"/>
  <c r="H52" i="184" s="1"/>
  <c r="V40" i="184"/>
  <c r="T40" i="184"/>
  <c r="H49" i="184" s="1"/>
  <c r="R40" i="184"/>
  <c r="P40" i="184"/>
  <c r="H46" i="184" s="1"/>
  <c r="N40" i="184"/>
  <c r="L40" i="184"/>
  <c r="H43" i="184" s="1"/>
  <c r="J40" i="184"/>
  <c r="Y39" i="184"/>
  <c r="U39" i="184"/>
  <c r="Q39" i="184"/>
  <c r="M39" i="184"/>
  <c r="I39" i="184"/>
  <c r="E39" i="184"/>
  <c r="Y38" i="184"/>
  <c r="U38" i="184"/>
  <c r="Q38" i="184"/>
  <c r="M38" i="184"/>
  <c r="I38" i="184"/>
  <c r="E38" i="184"/>
  <c r="AD36" i="184"/>
  <c r="K10" i="184" s="1"/>
  <c r="Y36" i="184"/>
  <c r="O36" i="184"/>
  <c r="D10" i="184" s="1"/>
  <c r="J36" i="184"/>
  <c r="C10" i="184" s="1"/>
  <c r="AD35" i="184"/>
  <c r="K9" i="184" s="1"/>
  <c r="Y35" i="184"/>
  <c r="F9" i="184" s="1"/>
  <c r="O35" i="184"/>
  <c r="D9" i="184" s="1"/>
  <c r="J35" i="184"/>
  <c r="C9" i="184" s="1"/>
  <c r="AD33" i="184"/>
  <c r="K6" i="184" s="1"/>
  <c r="Y33" i="184"/>
  <c r="O33" i="184"/>
  <c r="D6" i="184" s="1"/>
  <c r="J33" i="184"/>
  <c r="C6" i="184" s="1"/>
  <c r="AD32" i="184"/>
  <c r="K5" i="184" s="1"/>
  <c r="Y32" i="184"/>
  <c r="F5" i="184" s="1"/>
  <c r="O32" i="184"/>
  <c r="D5" i="184" s="1"/>
  <c r="J32" i="184"/>
  <c r="C5" i="184" s="1"/>
  <c r="AD71" i="184" l="1"/>
  <c r="AO41" i="184"/>
  <c r="AG86" i="184"/>
  <c r="AN50" i="184"/>
  <c r="AF89" i="184"/>
  <c r="AH139" i="184"/>
  <c r="AD173" i="184"/>
  <c r="AJ142" i="184"/>
  <c r="AE176" i="184"/>
  <c r="AE92" i="184"/>
  <c r="AC179" i="184"/>
  <c r="AF182" i="184"/>
  <c r="AB182" i="184"/>
  <c r="F181" i="184"/>
  <c r="AM44" i="184"/>
  <c r="AN44" i="184"/>
  <c r="AF74" i="184"/>
  <c r="AJ151" i="184"/>
  <c r="AA173" i="184"/>
  <c r="W174" i="184" s="1"/>
  <c r="AC80" i="184"/>
  <c r="AM53" i="184"/>
  <c r="AH41" i="184"/>
  <c r="AL41" i="184"/>
  <c r="Z173" i="184"/>
  <c r="U174" i="184" s="1"/>
  <c r="AM50" i="184"/>
  <c r="AO50" i="184" s="1"/>
  <c r="AK139" i="184"/>
  <c r="AE139" i="184"/>
  <c r="AA140" i="184" s="1"/>
  <c r="AG151" i="184"/>
  <c r="F92" i="184"/>
  <c r="F52" i="184"/>
  <c r="AI53" i="184" s="1"/>
  <c r="AE54" i="184" s="1"/>
  <c r="AD86" i="184"/>
  <c r="AF95" i="184"/>
  <c r="AC182" i="184"/>
  <c r="AA77" i="184"/>
  <c r="W78" i="184" s="1"/>
  <c r="AG173" i="184"/>
  <c r="AK47" i="184"/>
  <c r="AE182" i="184"/>
  <c r="AF80" i="184"/>
  <c r="F43" i="184"/>
  <c r="AH44" i="184" s="1"/>
  <c r="AC45" i="184" s="1"/>
  <c r="AG71" i="184"/>
  <c r="AB74" i="184"/>
  <c r="AF77" i="184"/>
  <c r="AI151" i="184"/>
  <c r="AK56" i="184"/>
  <c r="AG145" i="184"/>
  <c r="AF176" i="184"/>
  <c r="AG176" i="184" s="1"/>
  <c r="AB179" i="184"/>
  <c r="AN56" i="184"/>
  <c r="AF179" i="184"/>
  <c r="AI41" i="184"/>
  <c r="AE42" i="184" s="1"/>
  <c r="AE74" i="184"/>
  <c r="AG74" i="184" s="1"/>
  <c r="AJ145" i="184"/>
  <c r="AF151" i="184"/>
  <c r="Z71" i="184"/>
  <c r="AE95" i="184"/>
  <c r="AI148" i="184"/>
  <c r="F148" i="184"/>
  <c r="AE148" i="184" s="1"/>
  <c r="AA149" i="184" s="1"/>
  <c r="AA86" i="184"/>
  <c r="W87" i="184" s="1"/>
  <c r="Q10" i="184"/>
  <c r="AG142" i="184"/>
  <c r="F142" i="184"/>
  <c r="AD142" i="184" s="1"/>
  <c r="AI142" i="184"/>
  <c r="AK142" i="184" s="1"/>
  <c r="AF142" i="184"/>
  <c r="AJ47" i="184"/>
  <c r="AA71" i="184"/>
  <c r="W72" i="184" s="1"/>
  <c r="H88" i="184"/>
  <c r="Z86" i="184"/>
  <c r="AE89" i="184"/>
  <c r="AC92" i="184"/>
  <c r="AF148" i="184"/>
  <c r="AN47" i="184"/>
  <c r="AK53" i="184"/>
  <c r="AC89" i="184"/>
  <c r="AF92" i="184"/>
  <c r="AC42" i="184"/>
  <c r="Z77" i="184"/>
  <c r="AG148" i="184"/>
  <c r="Q9" i="184"/>
  <c r="AN53" i="184"/>
  <c r="AO53" i="184" s="1"/>
  <c r="F6" i="184"/>
  <c r="F10" i="184"/>
  <c r="AI44" i="184"/>
  <c r="AE45" i="184" s="1"/>
  <c r="AM56" i="184"/>
  <c r="AB77" i="184"/>
  <c r="AE80" i="184"/>
  <c r="AI145" i="184"/>
  <c r="AJ44" i="184"/>
  <c r="AM47" i="184"/>
  <c r="AC77" i="184"/>
  <c r="AD139" i="184"/>
  <c r="AE179" i="184"/>
  <c r="AK44" i="184"/>
  <c r="AJ148" i="184"/>
  <c r="F46" i="184"/>
  <c r="AH47" i="184" s="1"/>
  <c r="F49" i="184"/>
  <c r="AI50" i="184" s="1"/>
  <c r="AE51" i="184" s="1"/>
  <c r="AJ50" i="184"/>
  <c r="F55" i="184"/>
  <c r="AE77" i="184"/>
  <c r="AG77" i="184" s="1"/>
  <c r="F79" i="184"/>
  <c r="F88" i="184"/>
  <c r="AB89" i="184"/>
  <c r="F91" i="184"/>
  <c r="Z95" i="184"/>
  <c r="F183" i="184"/>
  <c r="AA95" i="184"/>
  <c r="W96" i="184" s="1"/>
  <c r="H176" i="184"/>
  <c r="H79" i="184"/>
  <c r="AB95" i="184"/>
  <c r="F144" i="184"/>
  <c r="AD145" i="184" s="1"/>
  <c r="F150" i="184"/>
  <c r="AD151" i="184" s="1"/>
  <c r="AK50" i="184"/>
  <c r="AC95" i="184"/>
  <c r="AB92" i="184"/>
  <c r="Z74" i="184"/>
  <c r="F175" i="184"/>
  <c r="AB176" i="184"/>
  <c r="F178" i="184"/>
  <c r="Z179" i="184" s="1"/>
  <c r="AA74" i="184"/>
  <c r="W75" i="184" s="1"/>
  <c r="AC176" i="184"/>
  <c r="AJ53" i="184"/>
  <c r="AC74" i="184"/>
  <c r="AD74" i="184" s="1"/>
  <c r="AJ56" i="184"/>
  <c r="AL56" i="184" s="1"/>
  <c r="AB80" i="184"/>
  <c r="AD80" i="184" s="1"/>
  <c r="AF145" i="184"/>
  <c r="AG89" i="184" l="1"/>
  <c r="AA182" i="184"/>
  <c r="W183" i="184" s="1"/>
  <c r="AD179" i="184"/>
  <c r="AG92" i="184"/>
  <c r="AH145" i="184"/>
  <c r="AA92" i="184"/>
  <c r="W93" i="184" s="1"/>
  <c r="AL44" i="184"/>
  <c r="AE151" i="184"/>
  <c r="AA152" i="184" s="1"/>
  <c r="AD182" i="184"/>
  <c r="AE145" i="184"/>
  <c r="AA146" i="184" s="1"/>
  <c r="AH50" i="184"/>
  <c r="AC51" i="184" s="1"/>
  <c r="AP41" i="184"/>
  <c r="Z89" i="184"/>
  <c r="U90" i="184" s="1"/>
  <c r="AG182" i="184"/>
  <c r="AA80" i="184"/>
  <c r="W81" i="184" s="1"/>
  <c r="AO44" i="184"/>
  <c r="AD176" i="184"/>
  <c r="AK151" i="184"/>
  <c r="AK145" i="184"/>
  <c r="AG80" i="184"/>
  <c r="AH148" i="184"/>
  <c r="AH173" i="184"/>
  <c r="AD89" i="184"/>
  <c r="AO47" i="184"/>
  <c r="AO56" i="184"/>
  <c r="AE142" i="184"/>
  <c r="AA143" i="184" s="1"/>
  <c r="AA89" i="184"/>
  <c r="W90" i="184" s="1"/>
  <c r="AG95" i="184"/>
  <c r="AL53" i="184"/>
  <c r="AL47" i="184"/>
  <c r="Z92" i="184"/>
  <c r="AH92" i="184" s="1"/>
  <c r="AG179" i="184"/>
  <c r="AH53" i="184"/>
  <c r="AH151" i="184"/>
  <c r="U180" i="184"/>
  <c r="AC48" i="184"/>
  <c r="AD77" i="184"/>
  <c r="AH77" i="184" s="1"/>
  <c r="AH86" i="184"/>
  <c r="U87" i="184"/>
  <c r="AK148" i="184"/>
  <c r="U96" i="184"/>
  <c r="Y143" i="184"/>
  <c r="Z176" i="184"/>
  <c r="AA179" i="184"/>
  <c r="W180" i="184" s="1"/>
  <c r="AI47" i="184"/>
  <c r="AE48" i="184" s="1"/>
  <c r="AD92" i="184"/>
  <c r="AH142" i="184"/>
  <c r="Y140" i="184"/>
  <c r="AL139" i="184"/>
  <c r="AA176" i="184"/>
  <c r="W177" i="184" s="1"/>
  <c r="Y152" i="184"/>
  <c r="Z80" i="184"/>
  <c r="Z182" i="184"/>
  <c r="U78" i="184"/>
  <c r="U75" i="184"/>
  <c r="AH74" i="184"/>
  <c r="Y146" i="184"/>
  <c r="AI56" i="184"/>
  <c r="AE57" i="184" s="1"/>
  <c r="AH56" i="184"/>
  <c r="AD148" i="184"/>
  <c r="U72" i="184"/>
  <c r="AH71" i="184"/>
  <c r="AD95" i="184"/>
  <c r="AL50" i="184"/>
  <c r="AP44" i="184" l="1"/>
  <c r="AP50" i="184"/>
  <c r="AL145" i="184"/>
  <c r="AL151" i="184"/>
  <c r="AH95" i="184"/>
  <c r="AP53" i="184"/>
  <c r="AL142" i="184"/>
  <c r="AH89" i="184"/>
  <c r="U85" i="184" s="1"/>
  <c r="AP47" i="184"/>
  <c r="AC54" i="184"/>
  <c r="U93" i="184"/>
  <c r="U94" i="184"/>
  <c r="U177" i="184"/>
  <c r="AH176" i="184"/>
  <c r="U91" i="184"/>
  <c r="U88" i="184"/>
  <c r="AL148" i="184"/>
  <c r="Y149" i="184"/>
  <c r="AC57" i="184"/>
  <c r="AP56" i="184"/>
  <c r="U183" i="184"/>
  <c r="AH182" i="184"/>
  <c r="AH179" i="184"/>
  <c r="AH80" i="184"/>
  <c r="U79" i="184" s="1"/>
  <c r="U81" i="184"/>
  <c r="U70" i="184" l="1"/>
  <c r="Y147" i="184"/>
  <c r="U76" i="184"/>
  <c r="AC55" i="184"/>
  <c r="U181" i="184"/>
  <c r="U175" i="184"/>
  <c r="U172" i="184"/>
  <c r="AC43" i="184"/>
  <c r="AC52" i="184"/>
  <c r="AC40" i="184"/>
  <c r="Y138" i="184"/>
  <c r="U73" i="184"/>
  <c r="AC46" i="184"/>
  <c r="Y144" i="184"/>
  <c r="AC49" i="184"/>
  <c r="U178" i="184"/>
  <c r="Y150" i="184"/>
  <c r="Y141" i="184"/>
</calcChain>
</file>

<file path=xl/sharedStrings.xml><?xml version="1.0" encoding="utf-8"?>
<sst xmlns="http://schemas.openxmlformats.org/spreadsheetml/2006/main" count="277" uniqueCount="129">
  <si>
    <t>第12回　初太郎杯 市内バドミントン大会</t>
  </si>
  <si>
    <t>令和8年5月31日（日）　川之江体育館　参加人数46名</t>
  </si>
  <si>
    <t>男子３部 優勝</t>
  </si>
  <si>
    <t>男子４部 優勝</t>
  </si>
  <si>
    <t>男子初心者 優勝</t>
  </si>
  <si>
    <t>男子２部 準優勝</t>
  </si>
  <si>
    <t>男子３部 準優勝</t>
  </si>
  <si>
    <t>男子４部 準優勝</t>
  </si>
  <si>
    <t>男子初心者 準優勝</t>
  </si>
  <si>
    <t>女子４部 優勝</t>
  </si>
  <si>
    <t>女子初心者 優勝</t>
  </si>
  <si>
    <t>女子３部 準優勝</t>
  </si>
  <si>
    <t>女子４部 準優勝</t>
  </si>
  <si>
    <t>女子初心者 準優勝</t>
  </si>
  <si>
    <t>以下、詳細</t>
  </si>
  <si>
    <t>男子2部</t>
  </si>
  <si>
    <t>男子２部優勝</t>
  </si>
  <si>
    <t>男子３部優勝</t>
  </si>
  <si>
    <t>男子3部</t>
  </si>
  <si>
    <t>男子２部準優勝</t>
  </si>
  <si>
    <t>男子３部準優勝</t>
  </si>
  <si>
    <t>男子２部３部</t>
  </si>
  <si>
    <t>順位</t>
  </si>
  <si>
    <t>勝敗</t>
  </si>
  <si>
    <t>得失ｾｯﾄ</t>
  </si>
  <si>
    <t>得失点</t>
  </si>
  <si>
    <t>(勝敗)</t>
  </si>
  <si>
    <t>勝</t>
  </si>
  <si>
    <t>敗</t>
  </si>
  <si>
    <t>得</t>
  </si>
  <si>
    <t>失</t>
  </si>
  <si>
    <t>差</t>
  </si>
  <si>
    <t>２部</t>
  </si>
  <si>
    <t>合田義久</t>
  </si>
  <si>
    <t>A's</t>
  </si>
  <si>
    <t>眞鍋浩二</t>
  </si>
  <si>
    <t>TEAM BLOWIN</t>
  </si>
  <si>
    <t>河村拓哉</t>
  </si>
  <si>
    <t>石川陸翔</t>
  </si>
  <si>
    <t>土居中学校</t>
  </si>
  <si>
    <t>３部</t>
  </si>
  <si>
    <t>宮崎慶季</t>
  </si>
  <si>
    <t>team friend</t>
  </si>
  <si>
    <t>白川律稀</t>
  </si>
  <si>
    <t>大廣悠生</t>
  </si>
  <si>
    <t>新宮中学校</t>
  </si>
  <si>
    <t>小松佑多</t>
  </si>
  <si>
    <t>長原芽美</t>
  </si>
  <si>
    <t>酒商ながはら</t>
  </si>
  <si>
    <t>松原悠里子</t>
  </si>
  <si>
    <t>石川竜郎</t>
  </si>
  <si>
    <t>仙波史也</t>
  </si>
  <si>
    <t>３部２チームの内、リーグ戦結果の良い方が３部優勝、悪い方が３部準優勝とする。</t>
  </si>
  <si>
    <t>男子３部の２チームは、２部の優勝・準優勝の権利も重複して有する。</t>
  </si>
  <si>
    <t>男子４部</t>
  </si>
  <si>
    <t>15点3ｹﾞｰﾑ</t>
  </si>
  <si>
    <t>男子４部Ａ</t>
  </si>
  <si>
    <t>黒田龍生</t>
  </si>
  <si>
    <t>加地脩人</t>
  </si>
  <si>
    <t>山内雅人</t>
  </si>
  <si>
    <t>山内蓮翔</t>
  </si>
  <si>
    <t>石川勝志</t>
  </si>
  <si>
    <t>サンダーズ</t>
  </si>
  <si>
    <t>中村憲二</t>
  </si>
  <si>
    <t>初心者</t>
  </si>
  <si>
    <t>髙橋　煌</t>
  </si>
  <si>
    <t>篠原文章</t>
  </si>
  <si>
    <t>男子４部Ｂ</t>
  </si>
  <si>
    <t>髙橋　陸</t>
  </si>
  <si>
    <t>鈴木颯祐</t>
  </si>
  <si>
    <t>石田愛翔</t>
  </si>
  <si>
    <t>續木　晴</t>
  </si>
  <si>
    <t>村上煌介</t>
  </si>
  <si>
    <t>山内来斗</t>
  </si>
  <si>
    <t>岡　隆盛</t>
  </si>
  <si>
    <t>めぐみと鯱</t>
  </si>
  <si>
    <t>矢野哲史</t>
  </si>
  <si>
    <t>男子４部（2位あがり）</t>
  </si>
  <si>
    <t>A1</t>
  </si>
  <si>
    <t>B2</t>
  </si>
  <si>
    <t>男子４部優勝</t>
  </si>
  <si>
    <t>A2</t>
  </si>
  <si>
    <t>男子４部準優勝</t>
  </si>
  <si>
    <t>B1</t>
  </si>
  <si>
    <t>男子初心者</t>
  </si>
  <si>
    <t>男子初心者優勝</t>
  </si>
  <si>
    <t>男子初心者準優勝</t>
  </si>
  <si>
    <t>男子初心者は直接対決の結果、勝者が優勝、敗者が準優勝とする。</t>
  </si>
  <si>
    <t>男子初心者は４部にも参加し、４部の優勝・準優勝の権利も重複して有する。</t>
  </si>
  <si>
    <t>女子３部</t>
  </si>
  <si>
    <t>女子３部優勝</t>
  </si>
  <si>
    <t>女子４部優勝</t>
  </si>
  <si>
    <t>女子４部</t>
  </si>
  <si>
    <t>女子３部準優勝</t>
  </si>
  <si>
    <t>女子４部準優勝</t>
  </si>
  <si>
    <t>女子３部・４部</t>
  </si>
  <si>
    <t>3部</t>
  </si>
  <si>
    <t>合田亜里砂</t>
  </si>
  <si>
    <t>土居クラブ</t>
  </si>
  <si>
    <t>川上梨絵</t>
  </si>
  <si>
    <t>４部</t>
  </si>
  <si>
    <t>戸田妃葉璃</t>
  </si>
  <si>
    <t>新宮バド同好会</t>
  </si>
  <si>
    <t>石川紫音</t>
  </si>
  <si>
    <t>合田姫愛</t>
  </si>
  <si>
    <t>合田愛桜</t>
  </si>
  <si>
    <t>石川紅亜</t>
  </si>
  <si>
    <t>村上杏梨</t>
  </si>
  <si>
    <t>加藤陽夏</t>
  </si>
  <si>
    <t>滝本美音</t>
  </si>
  <si>
    <t>リーグ戦の結果、</t>
  </si>
  <si>
    <t>３部１チームが１位の場合、１位は３部優勝、 ２位・３位が４部優勝・準優勝とする。</t>
  </si>
  <si>
    <t>３部１チームが２位の場合、１位・２位は３部優勝・準優勝、 ３位４位が４部優勝・準優勝とする。</t>
  </si>
  <si>
    <t>３部１チームが３位以下の場合、１位・２位は３部優勝・準優勝。（３部１チームは何もない）</t>
  </si>
  <si>
    <t>残り４部２チームが４部優勝・準優勝とする。</t>
  </si>
  <si>
    <t>女子初心者優勝</t>
  </si>
  <si>
    <t>女子初心者準優勝</t>
  </si>
  <si>
    <t>女子初心者</t>
  </si>
  <si>
    <t>大西苺依</t>
  </si>
  <si>
    <t>中野叶彩</t>
  </si>
  <si>
    <t>三窪　要</t>
  </si>
  <si>
    <t>森下葵夏</t>
  </si>
  <si>
    <t>山下乃愛</t>
  </si>
  <si>
    <t>西原まどか</t>
  </si>
  <si>
    <t>宮崎綾乃</t>
  </si>
  <si>
    <t>白川亜美</t>
  </si>
  <si>
    <t>女子３部 優勝（総合優勝）</t>
    <rPh sb="8" eb="10">
      <t>ソウゴウ</t>
    </rPh>
    <rPh sb="10" eb="12">
      <t>ユウショウ</t>
    </rPh>
    <phoneticPr fontId="35"/>
  </si>
  <si>
    <t>男子２部 優勝（総合優勝）</t>
    <rPh sb="8" eb="10">
      <t>ソウゴウ</t>
    </rPh>
    <rPh sb="10" eb="12">
      <t>ユウショウ</t>
    </rPh>
    <phoneticPr fontId="35"/>
  </si>
  <si>
    <t>総合優勝 各チーム</t>
    <rPh sb="0" eb="2">
      <t>ソウゴウ</t>
    </rPh>
    <rPh sb="2" eb="4">
      <t>ユウショウ</t>
    </rPh>
    <rPh sb="5" eb="6">
      <t>カク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</si>
</sst>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(&quot;@&quot;)&quot;"/>
    <numFmt numFmtId="178" formatCode="&quot;&quot;0&quot;位&quot;"/>
    <numFmt numFmtId="179" formatCode="\-"/>
    <numFmt numFmtId="180" formatCode="&quot;&quot;@&quot;位&quot;"/>
  </numFmts>
  <fonts count="44" x14ac:knownFonts="1">
    <font>
      <sz val="11"/>
      <name val="ＭＳ Ｐゴシック"/>
      <charset val="128"/>
    </font>
    <font>
      <sz val="12"/>
      <name val="ＭＳ Ｐゴシック"/>
      <charset val="128"/>
    </font>
    <font>
      <sz val="12"/>
      <color indexed="8"/>
      <name val="ＭＳ Ｐゴシック"/>
      <charset val="128"/>
    </font>
    <font>
      <sz val="9"/>
      <color indexed="8"/>
      <name val="ＭＳ Ｐゴシック"/>
      <charset val="128"/>
    </font>
    <font>
      <sz val="12"/>
      <color indexed="8"/>
      <name val="ＭＳ ゴシック"/>
      <charset val="128"/>
    </font>
    <font>
      <sz val="11"/>
      <color indexed="8"/>
      <name val="ＭＳ Ｐゴシック"/>
      <charset val="128"/>
    </font>
    <font>
      <sz val="7"/>
      <color indexed="8"/>
      <name val="ＭＳ Ｐゴシック"/>
      <charset val="128"/>
    </font>
    <font>
      <sz val="14"/>
      <color indexed="8"/>
      <name val="HG丸ｺﾞｼｯｸM-PRO"/>
      <charset val="128"/>
    </font>
    <font>
      <b/>
      <sz val="20"/>
      <color indexed="8"/>
      <name val="ＭＳ Ｐゴシック"/>
      <charset val="128"/>
    </font>
    <font>
      <b/>
      <sz val="20"/>
      <color indexed="8"/>
      <name val="HG丸ｺﾞｼｯｸM-PRO"/>
      <charset val="128"/>
    </font>
    <font>
      <sz val="20"/>
      <color indexed="8"/>
      <name val="HG丸ｺﾞｼｯｸM-PRO"/>
      <charset val="128"/>
    </font>
    <font>
      <sz val="16"/>
      <color indexed="8"/>
      <name val="ＭＳ ゴシック"/>
      <charset val="128"/>
    </font>
    <font>
      <b/>
      <sz val="16"/>
      <color indexed="8"/>
      <name val="ＭＳ ゴシック"/>
      <charset val="128"/>
    </font>
    <font>
      <sz val="11"/>
      <color indexed="8"/>
      <name val="ＭＳ ゴシック"/>
      <charset val="128"/>
    </font>
    <font>
      <sz val="22"/>
      <color indexed="8"/>
      <name val="HG丸ｺﾞｼｯｸM-PRO"/>
      <charset val="128"/>
    </font>
    <font>
      <sz val="14"/>
      <color indexed="8"/>
      <name val="ＭＳ Ｐゴシック"/>
      <charset val="128"/>
    </font>
    <font>
      <sz val="10"/>
      <color indexed="8"/>
      <name val="ＭＳ Ｐゴシック"/>
      <charset val="128"/>
    </font>
    <font>
      <sz val="16"/>
      <color indexed="8"/>
      <name val="ＭＳ Ｐゴシック"/>
      <charset val="128"/>
    </font>
    <font>
      <b/>
      <sz val="16"/>
      <color indexed="8"/>
      <name val="ＭＳ Ｐゴシック"/>
      <charset val="128"/>
    </font>
    <font>
      <sz val="20"/>
      <color indexed="8"/>
      <name val="ＭＳ Ｐゴシック"/>
      <charset val="128"/>
    </font>
    <font>
      <sz val="8"/>
      <color indexed="8"/>
      <name val="ＭＳ Ｐゴシック"/>
      <charset val="128"/>
    </font>
    <font>
      <sz val="18"/>
      <color indexed="8"/>
      <name val="ＭＳ Ｐゴシック"/>
      <charset val="128"/>
    </font>
    <font>
      <sz val="7"/>
      <color indexed="8"/>
      <name val="ＭＳ ゴシック"/>
      <charset val="128"/>
    </font>
    <font>
      <sz val="8"/>
      <color indexed="8"/>
      <name val="ＭＳ ゴシック"/>
      <charset val="128"/>
    </font>
    <font>
      <sz val="13"/>
      <color indexed="8"/>
      <name val="ＭＳ Ｐゴシック"/>
      <charset val="128"/>
    </font>
    <font>
      <sz val="11"/>
      <color theme="1"/>
      <name val="ＭＳ Ｐゴシック"/>
      <charset val="128"/>
      <scheme val="minor"/>
    </font>
    <font>
      <sz val="11"/>
      <name val="ＭＳ ゴシック"/>
      <charset val="128"/>
    </font>
    <font>
      <sz val="10"/>
      <color indexed="8"/>
      <name val="ＭＳ ゴシック"/>
      <charset val="128"/>
    </font>
    <font>
      <b/>
      <sz val="12"/>
      <color indexed="8"/>
      <name val="ＭＳ ゴシック"/>
      <charset val="128"/>
    </font>
    <font>
      <b/>
      <sz val="20"/>
      <color indexed="8"/>
      <name val="ＭＳ ゴシック"/>
      <charset val="128"/>
    </font>
    <font>
      <b/>
      <sz val="8"/>
      <color indexed="8"/>
      <name val="ＭＳ ゴシック"/>
      <charset val="128"/>
    </font>
    <font>
      <sz val="11"/>
      <color indexed="8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標準明朝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9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DashDot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 diagonalDown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</borders>
  <cellStyleXfs count="17">
    <xf numFmtId="0" fontId="0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34" fillId="0" borderId="0"/>
    <xf numFmtId="38" fontId="33" fillId="0" borderId="0" applyFont="0" applyFill="0" applyBorder="0" applyAlignment="0" applyProtection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  <xf numFmtId="0" fontId="26" fillId="0" borderId="0" applyBorder="0"/>
    <xf numFmtId="0" fontId="34" fillId="0" borderId="0"/>
    <xf numFmtId="0" fontId="34" fillId="0" borderId="0">
      <alignment vertical="center"/>
    </xf>
    <xf numFmtId="0" fontId="25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5" fillId="0" borderId="0">
      <alignment vertical="center"/>
    </xf>
  </cellStyleXfs>
  <cellXfs count="412">
    <xf numFmtId="0" fontId="0" fillId="0" borderId="0" xfId="0">
      <alignment vertical="center"/>
    </xf>
    <xf numFmtId="179" fontId="4" fillId="3" borderId="0" xfId="15" applyNumberFormat="1" applyFont="1" applyFill="1" applyBorder="1" applyAlignment="1">
      <alignment vertical="center" shrinkToFit="1"/>
    </xf>
    <xf numFmtId="0" fontId="5" fillId="3" borderId="0" xfId="9" applyFont="1" applyFill="1" applyAlignment="1">
      <alignment vertical="center"/>
    </xf>
    <xf numFmtId="0" fontId="6" fillId="3" borderId="0" xfId="9" applyFont="1" applyFill="1" applyAlignment="1">
      <alignment vertical="center" shrinkToFit="1"/>
    </xf>
    <xf numFmtId="0" fontId="7" fillId="3" borderId="0" xfId="9" applyFont="1" applyFill="1" applyAlignment="1">
      <alignment vertical="center"/>
    </xf>
    <xf numFmtId="0" fontId="8" fillId="3" borderId="0" xfId="9" applyFont="1" applyFill="1" applyAlignment="1">
      <alignment vertical="center"/>
    </xf>
    <xf numFmtId="0" fontId="9" fillId="3" borderId="0" xfId="9" applyFont="1" applyFill="1" applyAlignment="1">
      <alignment vertical="center"/>
    </xf>
    <xf numFmtId="0" fontId="10" fillId="3" borderId="0" xfId="9" applyFont="1" applyFill="1" applyAlignment="1">
      <alignment vertical="center"/>
    </xf>
    <xf numFmtId="0" fontId="11" fillId="3" borderId="0" xfId="9" applyFont="1" applyFill="1" applyBorder="1" applyAlignment="1">
      <alignment horizontal="left" vertical="center" shrinkToFit="1"/>
    </xf>
    <xf numFmtId="0" fontId="12" fillId="3" borderId="0" xfId="9" applyFont="1" applyFill="1" applyBorder="1" applyAlignment="1">
      <alignment horizontal="left" vertical="center" shrinkToFit="1"/>
    </xf>
    <xf numFmtId="0" fontId="13" fillId="3" borderId="0" xfId="9" applyFont="1" applyFill="1" applyBorder="1" applyAlignment="1">
      <alignment horizontal="center" vertical="center" shrinkToFit="1"/>
    </xf>
    <xf numFmtId="0" fontId="5" fillId="3" borderId="0" xfId="9" applyFont="1" applyFill="1" applyBorder="1" applyAlignment="1">
      <alignment vertical="center"/>
    </xf>
    <xf numFmtId="0" fontId="14" fillId="3" borderId="0" xfId="9" applyFont="1" applyFill="1" applyAlignment="1">
      <alignment horizontal="left" vertical="center"/>
    </xf>
    <xf numFmtId="0" fontId="5" fillId="3" borderId="25" xfId="9" applyFont="1" applyFill="1" applyBorder="1" applyAlignment="1">
      <alignment horizontal="center" vertical="center" shrinkToFit="1"/>
    </xf>
    <xf numFmtId="0" fontId="16" fillId="3" borderId="0" xfId="9" applyFont="1" applyFill="1" applyAlignment="1">
      <alignment horizontal="right"/>
    </xf>
    <xf numFmtId="0" fontId="5" fillId="2" borderId="6" xfId="9" applyFont="1" applyFill="1" applyBorder="1" applyAlignment="1">
      <alignment horizontal="left" vertical="center" shrinkToFit="1"/>
    </xf>
    <xf numFmtId="176" fontId="5" fillId="2" borderId="0" xfId="9" applyNumberFormat="1" applyFont="1" applyFill="1" applyBorder="1" applyAlignment="1">
      <alignment vertical="center" shrinkToFit="1"/>
    </xf>
    <xf numFmtId="0" fontId="5" fillId="2" borderId="9" xfId="9" applyFont="1" applyFill="1" applyBorder="1" applyAlignment="1">
      <alignment vertical="center" shrinkToFit="1"/>
    </xf>
    <xf numFmtId="0" fontId="5" fillId="2" borderId="0" xfId="9" applyFont="1" applyFill="1" applyBorder="1" applyAlignment="1">
      <alignment horizontal="center" vertical="center" shrinkToFit="1"/>
    </xf>
    <xf numFmtId="176" fontId="5" fillId="2" borderId="18" xfId="9" applyNumberFormat="1" applyFont="1" applyFill="1" applyBorder="1" applyAlignment="1">
      <alignment vertical="center" shrinkToFit="1"/>
    </xf>
    <xf numFmtId="0" fontId="5" fillId="2" borderId="10" xfId="9" applyFont="1" applyFill="1" applyBorder="1" applyAlignment="1">
      <alignment horizontal="center" vertical="center" shrinkToFit="1"/>
    </xf>
    <xf numFmtId="0" fontId="5" fillId="2" borderId="6" xfId="9" applyFont="1" applyFill="1" applyBorder="1" applyAlignment="1">
      <alignment vertical="center" shrinkToFit="1"/>
    </xf>
    <xf numFmtId="0" fontId="5" fillId="2" borderId="36" xfId="9" applyFont="1" applyFill="1" applyBorder="1" applyAlignment="1">
      <alignment vertical="center" shrinkToFit="1"/>
    </xf>
    <xf numFmtId="0" fontId="5" fillId="2" borderId="23" xfId="9" applyFont="1" applyFill="1" applyBorder="1" applyAlignment="1">
      <alignment vertical="center" shrinkToFit="1"/>
    </xf>
    <xf numFmtId="0" fontId="5" fillId="2" borderId="25" xfId="9" applyFont="1" applyFill="1" applyBorder="1" applyAlignment="1">
      <alignment horizontal="center" vertical="center" shrinkToFit="1"/>
    </xf>
    <xf numFmtId="0" fontId="17" fillId="3" borderId="0" xfId="9" applyFont="1" applyFill="1" applyBorder="1" applyAlignment="1">
      <alignment horizontal="left" vertical="center" shrinkToFit="1"/>
    </xf>
    <xf numFmtId="0" fontId="18" fillId="3" borderId="0" xfId="9" applyFont="1" applyFill="1" applyBorder="1" applyAlignment="1">
      <alignment horizontal="left" vertical="center" shrinkToFit="1"/>
    </xf>
    <xf numFmtId="0" fontId="5" fillId="3" borderId="0" xfId="9" applyFont="1" applyFill="1" applyBorder="1" applyAlignment="1">
      <alignment horizontal="center" vertical="center" shrinkToFit="1"/>
    </xf>
    <xf numFmtId="0" fontId="5" fillId="3" borderId="37" xfId="9" applyFont="1" applyFill="1" applyBorder="1" applyAlignment="1">
      <alignment vertical="center"/>
    </xf>
    <xf numFmtId="0" fontId="11" fillId="3" borderId="37" xfId="9" applyFont="1" applyFill="1" applyBorder="1" applyAlignment="1">
      <alignment horizontal="left" vertical="center" shrinkToFit="1"/>
    </xf>
    <xf numFmtId="0" fontId="12" fillId="3" borderId="37" xfId="9" applyFont="1" applyFill="1" applyBorder="1" applyAlignment="1">
      <alignment horizontal="left" vertical="center" shrinkToFit="1"/>
    </xf>
    <xf numFmtId="0" fontId="13" fillId="3" borderId="37" xfId="9" applyFont="1" applyFill="1" applyBorder="1" applyAlignment="1">
      <alignment horizontal="center" vertical="center" shrinkToFit="1"/>
    </xf>
    <xf numFmtId="0" fontId="14" fillId="3" borderId="0" xfId="9" applyFont="1" applyFill="1" applyBorder="1" applyAlignment="1">
      <alignment horizontal="left" vertical="center"/>
    </xf>
    <xf numFmtId="0" fontId="17" fillId="3" borderId="0" xfId="9" applyFont="1" applyFill="1" applyAlignment="1">
      <alignment horizontal="left"/>
    </xf>
    <xf numFmtId="0" fontId="15" fillId="3" borderId="0" xfId="9" applyFont="1" applyFill="1"/>
    <xf numFmtId="0" fontId="6" fillId="3" borderId="0" xfId="9" applyFont="1" applyFill="1" applyBorder="1" applyAlignment="1">
      <alignment vertical="center"/>
    </xf>
    <xf numFmtId="0" fontId="13" fillId="3" borderId="0" xfId="9" applyFont="1" applyFill="1" applyAlignment="1">
      <alignment vertical="center"/>
    </xf>
    <xf numFmtId="0" fontId="19" fillId="3" borderId="0" xfId="9" applyFont="1" applyFill="1" applyAlignment="1">
      <alignment vertical="center"/>
    </xf>
    <xf numFmtId="0" fontId="5" fillId="3" borderId="18" xfId="9" applyFont="1" applyFill="1" applyBorder="1" applyAlignment="1">
      <alignment horizontal="center" vertical="center" shrinkToFit="1"/>
    </xf>
    <xf numFmtId="0" fontId="5" fillId="3" borderId="16" xfId="9" applyFont="1" applyFill="1" applyBorder="1" applyAlignment="1">
      <alignment horizontal="center" vertical="center" shrinkToFit="1"/>
    </xf>
    <xf numFmtId="0" fontId="21" fillId="3" borderId="0" xfId="9" applyFont="1" applyFill="1" applyAlignment="1">
      <alignment vertical="center"/>
    </xf>
    <xf numFmtId="0" fontId="5" fillId="3" borderId="10" xfId="9" applyFont="1" applyFill="1" applyBorder="1" applyAlignment="1">
      <alignment horizontal="center" vertical="center" shrinkToFit="1"/>
    </xf>
    <xf numFmtId="0" fontId="13" fillId="3" borderId="0" xfId="9" applyFont="1" applyFill="1" applyBorder="1" applyAlignment="1">
      <alignment horizontal="center" vertical="center"/>
    </xf>
    <xf numFmtId="0" fontId="22" fillId="3" borderId="0" xfId="9" applyFont="1" applyFill="1" applyAlignment="1">
      <alignment vertical="center" shrinkToFit="1"/>
    </xf>
    <xf numFmtId="0" fontId="22" fillId="3" borderId="0" xfId="9" applyFont="1" applyFill="1" applyBorder="1" applyAlignment="1">
      <alignment vertical="center" shrinkToFit="1"/>
    </xf>
    <xf numFmtId="0" fontId="5" fillId="3" borderId="13" xfId="9" applyFont="1" applyFill="1" applyBorder="1" applyAlignment="1">
      <alignment horizontal="center" vertical="center" shrinkToFit="1"/>
    </xf>
    <xf numFmtId="0" fontId="20" fillId="3" borderId="0" xfId="9" applyFont="1" applyFill="1" applyBorder="1" applyAlignment="1">
      <alignment vertical="center" shrinkToFit="1"/>
    </xf>
    <xf numFmtId="0" fontId="5" fillId="3" borderId="17" xfId="9" applyFont="1" applyFill="1" applyBorder="1" applyAlignment="1">
      <alignment horizontal="center" vertical="center" shrinkToFit="1"/>
    </xf>
    <xf numFmtId="0" fontId="13" fillId="3" borderId="37" xfId="9" applyFont="1" applyFill="1" applyBorder="1" applyAlignment="1">
      <alignment horizontal="center" vertical="center"/>
    </xf>
    <xf numFmtId="0" fontId="22" fillId="3" borderId="37" xfId="9" applyFont="1" applyFill="1" applyBorder="1" applyAlignment="1">
      <alignment vertical="center" shrinkToFit="1"/>
    </xf>
    <xf numFmtId="0" fontId="23" fillId="3" borderId="0" xfId="9" applyFont="1" applyFill="1" applyBorder="1" applyAlignment="1">
      <alignment horizontal="center" shrinkToFit="1"/>
    </xf>
    <xf numFmtId="0" fontId="24" fillId="3" borderId="0" xfId="9" applyFont="1" applyFill="1" applyAlignment="1">
      <alignment vertical="center"/>
    </xf>
    <xf numFmtId="0" fontId="23" fillId="3" borderId="37" xfId="9" applyFont="1" applyFill="1" applyBorder="1" applyAlignment="1">
      <alignment horizontal="center" shrinkToFit="1"/>
    </xf>
    <xf numFmtId="38" fontId="2" fillId="3" borderId="0" xfId="9" applyNumberFormat="1" applyFont="1" applyFill="1" applyBorder="1" applyAlignment="1">
      <alignment horizontal="center" vertical="center" shrinkToFit="1"/>
    </xf>
    <xf numFmtId="0" fontId="21" fillId="3" borderId="0" xfId="9" applyFont="1" applyFill="1" applyAlignment="1">
      <alignment horizontal="left" vertical="center"/>
    </xf>
    <xf numFmtId="0" fontId="5" fillId="3" borderId="0" xfId="9" applyFont="1" applyFill="1" applyAlignment="1">
      <alignment horizontal="left" vertical="center"/>
    </xf>
    <xf numFmtId="0" fontId="5" fillId="3" borderId="0" xfId="9" applyFont="1" applyFill="1" applyAlignment="1">
      <alignment horizontal="left" vertical="center" shrinkToFit="1"/>
    </xf>
    <xf numFmtId="0" fontId="5" fillId="3" borderId="12" xfId="9" applyFont="1" applyFill="1" applyBorder="1" applyAlignment="1">
      <alignment horizontal="center" vertical="center" shrinkToFit="1"/>
    </xf>
    <xf numFmtId="0" fontId="5" fillId="3" borderId="6" xfId="9" applyFont="1" applyFill="1" applyBorder="1" applyAlignment="1">
      <alignment horizontal="left" vertical="center" shrinkToFit="1"/>
    </xf>
    <xf numFmtId="176" fontId="5" fillId="3" borderId="0" xfId="9" applyNumberFormat="1" applyFont="1" applyFill="1" applyBorder="1" applyAlignment="1">
      <alignment vertical="center" shrinkToFit="1"/>
    </xf>
    <xf numFmtId="0" fontId="5" fillId="3" borderId="9" xfId="9" applyFont="1" applyFill="1" applyBorder="1" applyAlignment="1">
      <alignment vertical="center" shrinkToFit="1"/>
    </xf>
    <xf numFmtId="176" fontId="5" fillId="3" borderId="18" xfId="9" applyNumberFormat="1" applyFont="1" applyFill="1" applyBorder="1" applyAlignment="1">
      <alignment vertical="center" shrinkToFit="1"/>
    </xf>
    <xf numFmtId="0" fontId="5" fillId="3" borderId="6" xfId="9" applyFont="1" applyFill="1" applyBorder="1" applyAlignment="1">
      <alignment vertical="center" shrinkToFit="1"/>
    </xf>
    <xf numFmtId="0" fontId="5" fillId="3" borderId="36" xfId="9" applyFont="1" applyFill="1" applyBorder="1" applyAlignment="1">
      <alignment vertical="center" shrinkToFit="1"/>
    </xf>
    <xf numFmtId="176" fontId="5" fillId="3" borderId="45" xfId="9" applyNumberFormat="1" applyFont="1" applyFill="1" applyBorder="1" applyAlignment="1">
      <alignment vertical="center" shrinkToFit="1"/>
    </xf>
    <xf numFmtId="0" fontId="5" fillId="3" borderId="23" xfId="9" applyFont="1" applyFill="1" applyBorder="1" applyAlignment="1">
      <alignment vertical="center" shrinkToFit="1"/>
    </xf>
    <xf numFmtId="0" fontId="5" fillId="2" borderId="0" xfId="9" applyFont="1" applyFill="1" applyBorder="1" applyAlignment="1">
      <alignment vertical="center" shrinkToFit="1"/>
    </xf>
    <xf numFmtId="0" fontId="15" fillId="3" borderId="0" xfId="15" applyFont="1" applyFill="1" applyBorder="1" applyAlignment="1">
      <alignment horizontal="right" vertical="center" shrinkToFit="1"/>
    </xf>
    <xf numFmtId="179" fontId="15" fillId="3" borderId="0" xfId="15" applyNumberFormat="1" applyFont="1" applyFill="1" applyBorder="1" applyAlignment="1">
      <alignment horizontal="right" vertical="center" shrinkToFit="1"/>
    </xf>
    <xf numFmtId="0" fontId="15" fillId="3" borderId="0" xfId="15" applyFont="1" applyFill="1" applyBorder="1" applyAlignment="1">
      <alignment vertical="center" shrinkToFit="1"/>
    </xf>
    <xf numFmtId="0" fontId="2" fillId="2" borderId="0" xfId="9" applyFont="1" applyFill="1" applyBorder="1" applyAlignment="1">
      <alignment vertical="center"/>
    </xf>
    <xf numFmtId="176" fontId="2" fillId="2" borderId="0" xfId="9" applyNumberFormat="1" applyFont="1" applyFill="1" applyBorder="1" applyAlignment="1">
      <alignment vertical="center" shrinkToFit="1"/>
    </xf>
    <xf numFmtId="0" fontId="2" fillId="3" borderId="0" xfId="15" applyFont="1" applyFill="1" applyBorder="1" applyAlignment="1">
      <alignment horizontal="right" vertical="center" shrinkToFit="1"/>
    </xf>
    <xf numFmtId="179" fontId="2" fillId="3" borderId="0" xfId="15" applyNumberFormat="1" applyFont="1" applyFill="1" applyBorder="1" applyAlignment="1">
      <alignment horizontal="right" vertical="center" shrinkToFit="1"/>
    </xf>
    <xf numFmtId="0" fontId="2" fillId="3" borderId="0" xfId="15" applyFont="1" applyFill="1" applyBorder="1" applyAlignment="1">
      <alignment vertical="center" shrinkToFit="1"/>
    </xf>
    <xf numFmtId="179" fontId="4" fillId="3" borderId="0" xfId="15" applyNumberFormat="1" applyFont="1" applyFill="1" applyBorder="1" applyAlignment="1">
      <alignment vertical="center"/>
    </xf>
    <xf numFmtId="179" fontId="2" fillId="3" borderId="0" xfId="15" applyNumberFormat="1" applyFont="1" applyFill="1" applyBorder="1" applyAlignment="1">
      <alignment vertical="center"/>
    </xf>
    <xf numFmtId="0" fontId="14" fillId="3" borderId="0" xfId="9" applyFont="1" applyFill="1" applyAlignment="1">
      <alignment vertical="center"/>
    </xf>
    <xf numFmtId="0" fontId="5" fillId="3" borderId="0" xfId="9" applyFont="1" applyFill="1" applyBorder="1" applyAlignment="1">
      <alignment horizontal="center" vertical="center"/>
    </xf>
    <xf numFmtId="0" fontId="20" fillId="3" borderId="0" xfId="9" applyFont="1" applyFill="1" applyBorder="1" applyAlignment="1">
      <alignment horizontal="center" shrinkToFit="1"/>
    </xf>
    <xf numFmtId="0" fontId="6" fillId="3" borderId="18" xfId="9" applyFont="1" applyFill="1" applyBorder="1" applyAlignment="1">
      <alignment vertical="center" shrinkToFit="1"/>
    </xf>
    <xf numFmtId="0" fontId="24" fillId="3" borderId="0" xfId="9" applyFont="1" applyFill="1" applyBorder="1" applyAlignment="1">
      <alignment horizontal="left"/>
    </xf>
    <xf numFmtId="0" fontId="2" fillId="3" borderId="0" xfId="9" applyFont="1" applyFill="1" applyAlignment="1">
      <alignment vertical="center" shrinkToFit="1"/>
    </xf>
    <xf numFmtId="0" fontId="2" fillId="3" borderId="0" xfId="9" applyFont="1" applyFill="1" applyBorder="1" applyAlignment="1">
      <alignment horizontal="center" vertical="center" shrinkToFit="1"/>
    </xf>
    <xf numFmtId="0" fontId="2" fillId="2" borderId="0" xfId="9" applyFont="1" applyFill="1" applyBorder="1" applyAlignment="1">
      <alignment vertical="center" shrinkToFit="1"/>
    </xf>
    <xf numFmtId="0" fontId="2" fillId="2" borderId="0" xfId="9" applyFont="1" applyFill="1" applyBorder="1" applyAlignment="1">
      <alignment horizontal="center" vertical="center" shrinkToFit="1"/>
    </xf>
    <xf numFmtId="0" fontId="17" fillId="3" borderId="37" xfId="9" applyFont="1" applyFill="1" applyBorder="1" applyAlignment="1">
      <alignment horizontal="left" vertical="center" shrinkToFit="1"/>
    </xf>
    <xf numFmtId="0" fontId="18" fillId="3" borderId="37" xfId="9" applyFont="1" applyFill="1" applyBorder="1" applyAlignment="1">
      <alignment horizontal="left" vertical="center" shrinkToFit="1"/>
    </xf>
    <xf numFmtId="0" fontId="5" fillId="3" borderId="37" xfId="9" applyFont="1" applyFill="1" applyBorder="1" applyAlignment="1">
      <alignment horizontal="center" vertical="center" shrinkToFit="1"/>
    </xf>
    <xf numFmtId="0" fontId="26" fillId="3" borderId="0" xfId="13" applyFill="1"/>
    <xf numFmtId="0" fontId="23" fillId="3" borderId="71" xfId="13" applyFont="1" applyFill="1" applyBorder="1" applyAlignment="1">
      <alignment horizontal="center" shrinkToFit="1"/>
    </xf>
    <xf numFmtId="0" fontId="23" fillId="3" borderId="68" xfId="13" applyFont="1" applyFill="1" applyBorder="1" applyAlignment="1">
      <alignment horizontal="center" shrinkToFit="1"/>
    </xf>
    <xf numFmtId="0" fontId="23" fillId="3" borderId="5" xfId="13" applyFont="1" applyFill="1" applyBorder="1" applyAlignment="1">
      <alignment horizontal="center" shrinkToFit="1"/>
    </xf>
    <xf numFmtId="0" fontId="23" fillId="3" borderId="4" xfId="13" applyFont="1" applyFill="1" applyBorder="1" applyAlignment="1">
      <alignment horizontal="center" shrinkToFit="1"/>
    </xf>
    <xf numFmtId="38" fontId="23" fillId="3" borderId="7" xfId="6" applyFont="1" applyFill="1" applyBorder="1" applyAlignment="1">
      <alignment horizontal="center" shrinkToFit="1"/>
    </xf>
    <xf numFmtId="38" fontId="23" fillId="3" borderId="0" xfId="6" applyFont="1" applyFill="1" applyBorder="1" applyAlignment="1">
      <alignment horizontal="center" shrinkToFit="1"/>
    </xf>
    <xf numFmtId="0" fontId="23" fillId="3" borderId="7" xfId="13" applyFont="1" applyFill="1" applyBorder="1" applyAlignment="1">
      <alignment horizontal="center" shrinkToFit="1"/>
    </xf>
    <xf numFmtId="0" fontId="23" fillId="3" borderId="0" xfId="13" applyFont="1" applyFill="1" applyBorder="1" applyAlignment="1">
      <alignment horizontal="center" shrinkToFit="1"/>
    </xf>
    <xf numFmtId="0" fontId="23" fillId="3" borderId="72" xfId="13" applyFont="1" applyFill="1" applyBorder="1" applyAlignment="1">
      <alignment horizontal="center" shrinkToFit="1"/>
    </xf>
    <xf numFmtId="0" fontId="23" fillId="3" borderId="69" xfId="13" applyFont="1" applyFill="1" applyBorder="1" applyAlignment="1">
      <alignment horizontal="center" shrinkToFit="1"/>
    </xf>
    <xf numFmtId="0" fontId="13" fillId="3" borderId="0" xfId="13" applyFont="1" applyFill="1" applyAlignment="1">
      <alignment vertical="center"/>
    </xf>
    <xf numFmtId="0" fontId="23" fillId="3" borderId="73" xfId="13" applyFont="1" applyFill="1" applyBorder="1" applyAlignment="1">
      <alignment horizontal="center" shrinkToFit="1"/>
    </xf>
    <xf numFmtId="0" fontId="23" fillId="3" borderId="74" xfId="13" applyFont="1" applyFill="1" applyBorder="1" applyAlignment="1">
      <alignment horizontal="center" shrinkToFit="1"/>
    </xf>
    <xf numFmtId="0" fontId="23" fillId="3" borderId="0" xfId="13" applyFont="1" applyFill="1" applyBorder="1" applyAlignment="1">
      <alignment shrinkToFit="1"/>
    </xf>
    <xf numFmtId="0" fontId="23" fillId="3" borderId="11" xfId="13" applyFont="1" applyFill="1" applyBorder="1" applyAlignment="1">
      <alignment shrinkToFit="1"/>
    </xf>
    <xf numFmtId="38" fontId="23" fillId="3" borderId="11" xfId="13" applyNumberFormat="1" applyFont="1" applyFill="1" applyBorder="1" applyAlignment="1">
      <alignment horizontal="center" shrinkToFit="1"/>
    </xf>
    <xf numFmtId="0" fontId="23" fillId="3" borderId="11" xfId="13" applyFont="1" applyFill="1" applyBorder="1" applyAlignment="1">
      <alignment horizontal="center" shrinkToFit="1"/>
    </xf>
    <xf numFmtId="0" fontId="23" fillId="3" borderId="0" xfId="13" applyFont="1" applyFill="1" applyAlignment="1">
      <alignment vertical="center" shrinkToFit="1"/>
    </xf>
    <xf numFmtId="0" fontId="23" fillId="3" borderId="0" xfId="15" applyFont="1" applyFill="1" applyAlignment="1">
      <alignment vertical="center"/>
    </xf>
    <xf numFmtId="0" fontId="23" fillId="3" borderId="4" xfId="13" applyFont="1" applyFill="1" applyBorder="1" applyAlignment="1">
      <alignment shrinkToFit="1"/>
    </xf>
    <xf numFmtId="0" fontId="23" fillId="3" borderId="74" xfId="13" applyFont="1" applyFill="1" applyBorder="1" applyAlignment="1">
      <alignment shrinkToFit="1"/>
    </xf>
    <xf numFmtId="0" fontId="23" fillId="3" borderId="75" xfId="13" applyFont="1" applyFill="1" applyBorder="1" applyAlignment="1">
      <alignment horizontal="center" shrinkToFit="1"/>
    </xf>
    <xf numFmtId="0" fontId="23" fillId="3" borderId="69" xfId="13" applyFont="1" applyFill="1" applyBorder="1" applyAlignment="1">
      <alignment shrinkToFit="1"/>
    </xf>
    <xf numFmtId="0" fontId="23" fillId="3" borderId="75" xfId="13" applyFont="1" applyFill="1" applyBorder="1" applyAlignment="1">
      <alignment shrinkToFit="1"/>
    </xf>
    <xf numFmtId="0" fontId="13" fillId="3" borderId="0" xfId="13" applyFont="1" applyFill="1" applyAlignment="1">
      <alignment vertical="center" shrinkToFit="1"/>
    </xf>
    <xf numFmtId="0" fontId="13" fillId="3" borderId="0" xfId="15" applyFont="1" applyFill="1" applyAlignment="1">
      <alignment vertical="center"/>
    </xf>
    <xf numFmtId="0" fontId="22" fillId="3" borderId="0" xfId="13" applyFont="1" applyFill="1" applyAlignment="1">
      <alignment vertical="center" shrinkToFit="1"/>
    </xf>
    <xf numFmtId="0" fontId="23" fillId="3" borderId="7" xfId="13" applyFont="1" applyFill="1" applyBorder="1" applyAlignment="1">
      <alignment shrinkToFit="1"/>
    </xf>
    <xf numFmtId="38" fontId="23" fillId="3" borderId="7" xfId="6" applyFont="1" applyFill="1" applyBorder="1" applyAlignment="1">
      <alignment shrinkToFit="1"/>
    </xf>
    <xf numFmtId="38" fontId="23" fillId="3" borderId="0" xfId="6" applyFont="1" applyFill="1" applyBorder="1" applyAlignment="1">
      <alignment shrinkToFit="1"/>
    </xf>
    <xf numFmtId="0" fontId="23" fillId="3" borderId="5" xfId="13" applyFont="1" applyFill="1" applyBorder="1" applyAlignment="1">
      <alignment shrinkToFit="1"/>
    </xf>
    <xf numFmtId="38" fontId="23" fillId="3" borderId="5" xfId="6" applyFont="1" applyFill="1" applyBorder="1" applyAlignment="1">
      <alignment shrinkToFit="1"/>
    </xf>
    <xf numFmtId="38" fontId="23" fillId="3" borderId="4" xfId="6" applyFont="1" applyFill="1" applyBorder="1" applyAlignment="1">
      <alignment shrinkToFit="1"/>
    </xf>
    <xf numFmtId="0" fontId="23" fillId="3" borderId="72" xfId="13" applyFont="1" applyFill="1" applyBorder="1" applyAlignment="1">
      <alignment shrinkToFit="1"/>
    </xf>
    <xf numFmtId="38" fontId="23" fillId="3" borderId="72" xfId="6" applyFont="1" applyFill="1" applyBorder="1" applyAlignment="1">
      <alignment shrinkToFit="1"/>
    </xf>
    <xf numFmtId="38" fontId="23" fillId="3" borderId="69" xfId="6" applyFont="1" applyFill="1" applyBorder="1" applyAlignment="1">
      <alignment shrinkToFit="1"/>
    </xf>
    <xf numFmtId="0" fontId="22" fillId="3" borderId="0" xfId="13" applyFont="1" applyFill="1" applyAlignment="1">
      <alignment vertical="center"/>
    </xf>
    <xf numFmtId="0" fontId="28" fillId="3" borderId="6" xfId="13" applyFont="1" applyFill="1" applyBorder="1" applyAlignment="1">
      <alignment horizontal="center" vertical="center"/>
    </xf>
    <xf numFmtId="0" fontId="29" fillId="3" borderId="0" xfId="13" applyFont="1" applyFill="1" applyAlignment="1">
      <alignment vertical="center"/>
    </xf>
    <xf numFmtId="0" fontId="29" fillId="3" borderId="0" xfId="13" applyFont="1" applyFill="1" applyAlignment="1">
      <alignment vertical="center" shrinkToFit="1"/>
    </xf>
    <xf numFmtId="38" fontId="23" fillId="3" borderId="11" xfId="13" applyNumberFormat="1" applyFont="1" applyFill="1" applyBorder="1" applyAlignment="1">
      <alignment shrinkToFit="1"/>
    </xf>
    <xf numFmtId="0" fontId="30" fillId="3" borderId="0" xfId="13" applyFont="1" applyFill="1" applyAlignment="1">
      <alignment vertical="center" shrinkToFit="1"/>
    </xf>
    <xf numFmtId="38" fontId="27" fillId="3" borderId="6" xfId="6" applyFont="1" applyFill="1" applyBorder="1" applyAlignment="1">
      <alignment horizontal="right" vertical="center" shrinkToFit="1"/>
    </xf>
    <xf numFmtId="38" fontId="27" fillId="3" borderId="0" xfId="6" applyFont="1" applyFill="1" applyBorder="1" applyAlignment="1">
      <alignment horizontal="right" vertical="center" shrinkToFit="1"/>
    </xf>
    <xf numFmtId="38" fontId="27" fillId="3" borderId="23" xfId="6" applyFont="1" applyFill="1" applyBorder="1" applyAlignment="1">
      <alignment horizontal="right" vertical="center" shrinkToFit="1"/>
    </xf>
    <xf numFmtId="38" fontId="27" fillId="3" borderId="25" xfId="6" applyFont="1" applyFill="1" applyBorder="1" applyAlignment="1">
      <alignment horizontal="right" vertical="center" shrinkToFit="1"/>
    </xf>
    <xf numFmtId="38" fontId="27" fillId="3" borderId="8" xfId="6" applyFont="1" applyFill="1" applyBorder="1" applyAlignment="1">
      <alignment horizontal="right" vertical="center" shrinkToFit="1"/>
    </xf>
    <xf numFmtId="38" fontId="27" fillId="3" borderId="24" xfId="6" applyFont="1" applyFill="1" applyBorder="1" applyAlignment="1">
      <alignment horizontal="right" vertical="center" shrinkToFit="1"/>
    </xf>
    <xf numFmtId="0" fontId="5" fillId="3" borderId="25" xfId="13" applyFont="1" applyFill="1" applyBorder="1" applyAlignment="1">
      <alignment horizontal="center" vertical="center" shrinkToFit="1"/>
    </xf>
    <xf numFmtId="0" fontId="5" fillId="3" borderId="6" xfId="13" applyFont="1" applyFill="1" applyBorder="1" applyAlignment="1">
      <alignment horizontal="left" vertical="center" shrinkToFit="1"/>
    </xf>
    <xf numFmtId="176" fontId="5" fillId="3" borderId="0" xfId="13" applyNumberFormat="1" applyFont="1" applyFill="1" applyBorder="1" applyAlignment="1">
      <alignment vertical="center" shrinkToFit="1"/>
    </xf>
    <xf numFmtId="0" fontId="5" fillId="3" borderId="9" xfId="13" applyFont="1" applyFill="1" applyBorder="1" applyAlignment="1">
      <alignment vertical="center" shrinkToFit="1"/>
    </xf>
    <xf numFmtId="0" fontId="5" fillId="3" borderId="0" xfId="13" applyFont="1" applyFill="1" applyBorder="1" applyAlignment="1">
      <alignment horizontal="center" vertical="center" shrinkToFit="1"/>
    </xf>
    <xf numFmtId="176" fontId="5" fillId="3" borderId="45" xfId="13" applyNumberFormat="1" applyFont="1" applyFill="1" applyBorder="1" applyAlignment="1">
      <alignment vertical="center" shrinkToFit="1"/>
    </xf>
    <xf numFmtId="176" fontId="5" fillId="3" borderId="8" xfId="13" applyNumberFormat="1" applyFont="1" applyFill="1" applyBorder="1" applyAlignment="1">
      <alignment vertical="center" shrinkToFit="1"/>
    </xf>
    <xf numFmtId="0" fontId="5" fillId="3" borderId="51" xfId="13" applyFont="1" applyFill="1" applyBorder="1" applyAlignment="1">
      <alignment horizontal="center" vertical="center" shrinkToFit="1"/>
    </xf>
    <xf numFmtId="0" fontId="5" fillId="3" borderId="6" xfId="13" applyFont="1" applyFill="1" applyBorder="1" applyAlignment="1">
      <alignment vertical="center" shrinkToFit="1"/>
    </xf>
    <xf numFmtId="0" fontId="5" fillId="3" borderId="36" xfId="13" applyFont="1" applyFill="1" applyBorder="1" applyAlignment="1">
      <alignment vertical="center" shrinkToFit="1"/>
    </xf>
    <xf numFmtId="0" fontId="5" fillId="3" borderId="18" xfId="13" applyFont="1" applyFill="1" applyBorder="1" applyAlignment="1">
      <alignment horizontal="center" vertical="center" shrinkToFit="1"/>
    </xf>
    <xf numFmtId="0" fontId="5" fillId="3" borderId="23" xfId="13" applyFont="1" applyFill="1" applyBorder="1" applyAlignment="1">
      <alignment vertical="center" shrinkToFit="1"/>
    </xf>
    <xf numFmtId="0" fontId="2" fillId="3" borderId="0" xfId="9" applyFont="1" applyFill="1" applyAlignment="1">
      <alignment vertical="center"/>
    </xf>
    <xf numFmtId="0" fontId="13" fillId="3" borderId="0" xfId="9" applyFont="1" applyFill="1" applyBorder="1" applyAlignment="1">
      <alignment horizontal="left" vertical="center" shrinkToFit="1"/>
    </xf>
    <xf numFmtId="176" fontId="13" fillId="3" borderId="0" xfId="9" applyNumberFormat="1" applyFont="1" applyFill="1" applyBorder="1" applyAlignment="1">
      <alignment vertical="center" shrinkToFit="1"/>
    </xf>
    <xf numFmtId="0" fontId="23" fillId="3" borderId="0" xfId="9" applyFont="1" applyFill="1" applyBorder="1" applyAlignment="1">
      <alignment horizontal="center" vertical="center" shrinkToFit="1"/>
    </xf>
    <xf numFmtId="0" fontId="23" fillId="3" borderId="0" xfId="9" applyFont="1" applyFill="1" applyBorder="1" applyAlignment="1">
      <alignment horizontal="right" vertical="center" shrinkToFit="1"/>
    </xf>
    <xf numFmtId="179" fontId="23" fillId="3" borderId="0" xfId="9" applyNumberFormat="1" applyFont="1" applyFill="1" applyBorder="1" applyAlignment="1">
      <alignment horizontal="left" vertical="center" shrinkToFit="1"/>
    </xf>
    <xf numFmtId="0" fontId="23" fillId="3" borderId="0" xfId="9" applyFont="1" applyFill="1" applyBorder="1" applyAlignment="1">
      <alignment horizontal="left" vertical="center" shrinkToFit="1"/>
    </xf>
    <xf numFmtId="0" fontId="24" fillId="3" borderId="0" xfId="9" applyFont="1" applyFill="1" applyBorder="1"/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>
      <alignment vertical="center"/>
    </xf>
    <xf numFmtId="0" fontId="24" fillId="2" borderId="0" xfId="0" applyFont="1" applyFill="1" applyAlignment="1">
      <alignment horizontal="left" shrinkToFit="1"/>
    </xf>
    <xf numFmtId="0" fontId="16" fillId="3" borderId="0" xfId="0" applyFont="1" applyFill="1" applyAlignment="1">
      <alignment vertical="center" shrinkToFit="1"/>
    </xf>
    <xf numFmtId="0" fontId="16" fillId="2" borderId="0" xfId="0" applyFont="1" applyFill="1">
      <alignment vertical="center"/>
    </xf>
    <xf numFmtId="0" fontId="1" fillId="7" borderId="1" xfId="0" applyFont="1" applyFill="1" applyBorder="1" applyAlignment="1">
      <alignment horizontal="center" vertical="center" shrinkToFit="1"/>
    </xf>
    <xf numFmtId="38" fontId="1" fillId="7" borderId="2" xfId="1" applyFont="1" applyFill="1" applyBorder="1" applyAlignment="1">
      <alignment vertical="center" shrinkToFit="1"/>
    </xf>
    <xf numFmtId="38" fontId="1" fillId="3" borderId="6" xfId="1" applyFont="1" applyFill="1" applyBorder="1" applyAlignment="1">
      <alignment vertical="center" shrinkToFit="1"/>
    </xf>
    <xf numFmtId="0" fontId="1" fillId="7" borderId="77" xfId="0" applyFont="1" applyFill="1" applyBorder="1" applyAlignment="1">
      <alignment horizontal="center" vertical="center" shrinkToFit="1"/>
    </xf>
    <xf numFmtId="38" fontId="1" fillId="7" borderId="78" xfId="1" applyFont="1" applyFill="1" applyBorder="1" applyAlignment="1">
      <alignment vertical="center" shrinkToFit="1"/>
    </xf>
    <xf numFmtId="0" fontId="1" fillId="3" borderId="0" xfId="0" applyFont="1" applyFill="1" applyAlignment="1">
      <alignment horizontal="center" vertical="center" shrinkToFit="1"/>
    </xf>
    <xf numFmtId="38" fontId="1" fillId="3" borderId="0" xfId="1" applyFont="1" applyFill="1" applyBorder="1" applyAlignment="1">
      <alignment horizontal="center" vertical="center" shrinkToFit="1"/>
    </xf>
    <xf numFmtId="0" fontId="19" fillId="3" borderId="0" xfId="9" applyFont="1" applyFill="1" applyBorder="1" applyAlignment="1">
      <alignment vertical="center"/>
    </xf>
    <xf numFmtId="0" fontId="8" fillId="3" borderId="0" xfId="9" applyFont="1" applyFill="1" applyBorder="1" applyAlignment="1">
      <alignment vertical="center"/>
    </xf>
    <xf numFmtId="0" fontId="24" fillId="3" borderId="0" xfId="0" applyFont="1" applyFill="1" applyAlignment="1">
      <alignment horizontal="left" shrinkToFit="1"/>
    </xf>
    <xf numFmtId="0" fontId="5" fillId="3" borderId="79" xfId="9" applyFont="1" applyFill="1" applyBorder="1" applyAlignment="1">
      <alignment vertical="center"/>
    </xf>
    <xf numFmtId="0" fontId="11" fillId="3" borderId="79" xfId="9" applyFont="1" applyFill="1" applyBorder="1" applyAlignment="1">
      <alignment horizontal="left" vertical="center" shrinkToFit="1"/>
    </xf>
    <xf numFmtId="0" fontId="12" fillId="3" borderId="79" xfId="9" applyFont="1" applyFill="1" applyBorder="1" applyAlignment="1">
      <alignment horizontal="left" vertical="center" shrinkToFit="1"/>
    </xf>
    <xf numFmtId="0" fontId="13" fillId="3" borderId="79" xfId="9" applyFont="1" applyFill="1" applyBorder="1" applyAlignment="1">
      <alignment horizontal="center" vertical="center" shrinkToFit="1"/>
    </xf>
    <xf numFmtId="0" fontId="14" fillId="3" borderId="0" xfId="9" applyFont="1" applyFill="1" applyAlignment="1">
      <alignment horizontal="center" vertical="center"/>
    </xf>
    <xf numFmtId="38" fontId="1" fillId="3" borderId="8" xfId="0" applyNumberFormat="1" applyFont="1" applyFill="1" applyBorder="1" applyAlignment="1">
      <alignment horizontal="center" vertical="center" shrinkToFit="1"/>
    </xf>
    <xf numFmtId="0" fontId="17" fillId="3" borderId="0" xfId="9" applyFont="1" applyFill="1"/>
    <xf numFmtId="0" fontId="2" fillId="3" borderId="14" xfId="9" applyFont="1" applyFill="1" applyBorder="1" applyAlignment="1">
      <alignment vertical="center" shrinkToFit="1"/>
    </xf>
    <xf numFmtId="0" fontId="2" fillId="3" borderId="0" xfId="9" applyFont="1" applyFill="1" applyBorder="1" applyAlignment="1">
      <alignment vertical="center" shrinkToFit="1"/>
    </xf>
    <xf numFmtId="0" fontId="13" fillId="3" borderId="79" xfId="9" applyFont="1" applyFill="1" applyBorder="1" applyAlignment="1">
      <alignment horizontal="center" vertical="center"/>
    </xf>
    <xf numFmtId="0" fontId="16" fillId="3" borderId="0" xfId="0" applyFont="1" applyFill="1">
      <alignment vertical="center"/>
    </xf>
    <xf numFmtId="0" fontId="22" fillId="3" borderId="79" xfId="9" applyFont="1" applyFill="1" applyBorder="1" applyAlignment="1">
      <alignment vertical="center" shrinkToFit="1"/>
    </xf>
    <xf numFmtId="0" fontId="23" fillId="3" borderId="79" xfId="9" applyFont="1" applyFill="1" applyBorder="1" applyAlignment="1">
      <alignment horizontal="center" shrinkToFit="1"/>
    </xf>
    <xf numFmtId="0" fontId="31" fillId="3" borderId="0" xfId="9" applyFont="1" applyFill="1" applyAlignment="1">
      <alignment vertical="center"/>
    </xf>
    <xf numFmtId="0" fontId="14" fillId="3" borderId="0" xfId="9" applyFont="1" applyFill="1" applyAlignment="1">
      <alignment horizontal="left" vertical="center" shrinkToFit="1"/>
    </xf>
    <xf numFmtId="0" fontId="5" fillId="3" borderId="81" xfId="9" applyFont="1" applyFill="1" applyBorder="1" applyAlignment="1">
      <alignment horizontal="center" vertical="center" shrinkToFit="1"/>
    </xf>
    <xf numFmtId="0" fontId="5" fillId="3" borderId="82" xfId="9" applyFont="1" applyFill="1" applyBorder="1" applyAlignment="1">
      <alignment horizontal="center" vertical="center" shrinkToFit="1"/>
    </xf>
    <xf numFmtId="0" fontId="32" fillId="3" borderId="0" xfId="9" applyFont="1" applyFill="1" applyAlignment="1">
      <alignment vertical="center"/>
    </xf>
    <xf numFmtId="0" fontId="13" fillId="3" borderId="0" xfId="9" applyFont="1" applyFill="1" applyBorder="1" applyAlignment="1">
      <alignment vertical="center" shrinkToFit="1"/>
    </xf>
    <xf numFmtId="0" fontId="14" fillId="3" borderId="0" xfId="9" applyFont="1" applyFill="1" applyAlignment="1">
      <alignment horizontal="center" vertical="center"/>
    </xf>
    <xf numFmtId="178" fontId="4" fillId="3" borderId="19" xfId="13" applyNumberFormat="1" applyFont="1" applyFill="1" applyBorder="1" applyAlignment="1">
      <alignment horizontal="center" vertical="center" shrinkToFit="1"/>
    </xf>
    <xf numFmtId="178" fontId="4" fillId="3" borderId="21" xfId="13" applyNumberFormat="1" applyFont="1" applyFill="1" applyBorder="1" applyAlignment="1">
      <alignment horizontal="center" vertical="center" shrinkToFit="1"/>
    </xf>
    <xf numFmtId="178" fontId="4" fillId="3" borderId="20" xfId="13" applyNumberFormat="1" applyFont="1" applyFill="1" applyBorder="1" applyAlignment="1">
      <alignment horizontal="center" vertical="center" shrinkToFit="1"/>
    </xf>
    <xf numFmtId="178" fontId="4" fillId="3" borderId="6" xfId="13" applyNumberFormat="1" applyFont="1" applyFill="1" applyBorder="1" applyAlignment="1">
      <alignment horizontal="center" vertical="center" shrinkToFit="1"/>
    </xf>
    <xf numFmtId="178" fontId="4" fillId="3" borderId="0" xfId="13" applyNumberFormat="1" applyFont="1" applyFill="1" applyBorder="1" applyAlignment="1">
      <alignment horizontal="center" vertical="center" shrinkToFit="1"/>
    </xf>
    <xf numFmtId="178" fontId="4" fillId="3" borderId="8" xfId="13" applyNumberFormat="1" applyFont="1" applyFill="1" applyBorder="1" applyAlignment="1">
      <alignment horizontal="center" vertical="center" shrinkToFit="1"/>
    </xf>
    <xf numFmtId="180" fontId="15" fillId="3" borderId="55" xfId="9" applyNumberFormat="1" applyFont="1" applyFill="1" applyBorder="1" applyAlignment="1">
      <alignment horizontal="center" vertical="center"/>
    </xf>
    <xf numFmtId="180" fontId="15" fillId="3" borderId="56" xfId="9" applyNumberFormat="1" applyFont="1" applyFill="1" applyBorder="1" applyAlignment="1">
      <alignment horizontal="center" vertical="center"/>
    </xf>
    <xf numFmtId="180" fontId="15" fillId="3" borderId="57" xfId="9" applyNumberFormat="1" applyFont="1" applyFill="1" applyBorder="1" applyAlignment="1">
      <alignment horizontal="center" vertical="center"/>
    </xf>
    <xf numFmtId="180" fontId="15" fillId="3" borderId="16" xfId="9" applyNumberFormat="1" applyFont="1" applyFill="1" applyBorder="1" applyAlignment="1">
      <alignment horizontal="center" vertical="center"/>
    </xf>
    <xf numFmtId="180" fontId="15" fillId="3" borderId="10" xfId="9" applyNumberFormat="1" applyFont="1" applyFill="1" applyBorder="1" applyAlignment="1">
      <alignment horizontal="center" vertical="center"/>
    </xf>
    <xf numFmtId="180" fontId="15" fillId="3" borderId="17" xfId="9" applyNumberFormat="1" applyFont="1" applyFill="1" applyBorder="1" applyAlignment="1">
      <alignment horizontal="center" vertical="center"/>
    </xf>
    <xf numFmtId="0" fontId="15" fillId="3" borderId="19" xfId="9" applyFont="1" applyFill="1" applyBorder="1" applyAlignment="1">
      <alignment horizontal="left" vertical="center" shrinkToFit="1"/>
    </xf>
    <xf numFmtId="0" fontId="15" fillId="3" borderId="20" xfId="9" applyFont="1" applyFill="1" applyBorder="1" applyAlignment="1">
      <alignment horizontal="left" vertical="center" shrinkToFit="1"/>
    </xf>
    <xf numFmtId="0" fontId="15" fillId="3" borderId="23" xfId="9" applyFont="1" applyFill="1" applyBorder="1" applyAlignment="1">
      <alignment horizontal="left" vertical="center" shrinkToFit="1"/>
    </xf>
    <xf numFmtId="0" fontId="15" fillId="3" borderId="24" xfId="9" applyFont="1" applyFill="1" applyBorder="1" applyAlignment="1">
      <alignment horizontal="left" vertical="center" shrinkToFit="1"/>
    </xf>
    <xf numFmtId="0" fontId="14" fillId="3" borderId="0" xfId="9" applyFont="1" applyFill="1" applyAlignment="1">
      <alignment horizontal="left" vertical="center"/>
    </xf>
    <xf numFmtId="180" fontId="15" fillId="3" borderId="12" xfId="9" applyNumberFormat="1" applyFont="1" applyFill="1" applyBorder="1" applyAlignment="1">
      <alignment horizontal="center" vertical="center"/>
    </xf>
    <xf numFmtId="180" fontId="15" fillId="3" borderId="18" xfId="9" applyNumberFormat="1" applyFont="1" applyFill="1" applyBorder="1" applyAlignment="1">
      <alignment horizontal="center" vertical="center"/>
    </xf>
    <xf numFmtId="180" fontId="15" fillId="3" borderId="13" xfId="9" applyNumberFormat="1" applyFont="1" applyFill="1" applyBorder="1" applyAlignment="1">
      <alignment horizontal="center" vertical="center"/>
    </xf>
    <xf numFmtId="180" fontId="15" fillId="3" borderId="52" xfId="9" applyNumberFormat="1" applyFont="1" applyFill="1" applyBorder="1" applyAlignment="1">
      <alignment horizontal="center" vertical="center"/>
    </xf>
    <xf numFmtId="180" fontId="15" fillId="3" borderId="53" xfId="9" applyNumberFormat="1" applyFont="1" applyFill="1" applyBorder="1" applyAlignment="1">
      <alignment horizontal="center" vertical="center"/>
    </xf>
    <xf numFmtId="180" fontId="15" fillId="3" borderId="54" xfId="9" applyNumberFormat="1" applyFont="1" applyFill="1" applyBorder="1" applyAlignment="1">
      <alignment horizontal="center" vertical="center"/>
    </xf>
    <xf numFmtId="178" fontId="4" fillId="3" borderId="36" xfId="13" applyNumberFormat="1" applyFont="1" applyFill="1" applyBorder="1" applyAlignment="1">
      <alignment horizontal="center" vertical="center" shrinkToFit="1"/>
    </xf>
    <xf numFmtId="178" fontId="4" fillId="3" borderId="18" xfId="13" applyNumberFormat="1" applyFont="1" applyFill="1" applyBorder="1" applyAlignment="1">
      <alignment horizontal="center" vertical="center" shrinkToFit="1"/>
    </xf>
    <xf numFmtId="178" fontId="4" fillId="3" borderId="45" xfId="13" applyNumberFormat="1" applyFont="1" applyFill="1" applyBorder="1" applyAlignment="1">
      <alignment horizontal="center" vertical="center" shrinkToFit="1"/>
    </xf>
    <xf numFmtId="0" fontId="21" fillId="3" borderId="19" xfId="13" applyFont="1" applyFill="1" applyBorder="1" applyAlignment="1">
      <alignment horizontal="left" vertical="center" shrinkToFit="1"/>
    </xf>
    <xf numFmtId="0" fontId="21" fillId="3" borderId="20" xfId="13" applyFont="1" applyFill="1" applyBorder="1" applyAlignment="1">
      <alignment horizontal="left" vertical="center" shrinkToFit="1"/>
    </xf>
    <xf numFmtId="0" fontId="21" fillId="3" borderId="23" xfId="13" applyFont="1" applyFill="1" applyBorder="1" applyAlignment="1">
      <alignment horizontal="left" vertical="center" shrinkToFit="1"/>
    </xf>
    <xf numFmtId="0" fontId="21" fillId="3" borderId="24" xfId="13" applyFont="1" applyFill="1" applyBorder="1" applyAlignment="1">
      <alignment horizontal="left" vertical="center" shrinkToFit="1"/>
    </xf>
    <xf numFmtId="180" fontId="15" fillId="3" borderId="14" xfId="9" applyNumberFormat="1" applyFont="1" applyFill="1" applyBorder="1" applyAlignment="1">
      <alignment horizontal="center" vertical="center"/>
    </xf>
    <xf numFmtId="180" fontId="15" fillId="3" borderId="0" xfId="9" applyNumberFormat="1" applyFont="1" applyFill="1" applyBorder="1" applyAlignment="1">
      <alignment horizontal="center" vertical="center"/>
    </xf>
    <xf numFmtId="180" fontId="15" fillId="3" borderId="15" xfId="9" applyNumberFormat="1" applyFont="1" applyFill="1" applyBorder="1" applyAlignment="1">
      <alignment horizontal="center" vertical="center"/>
    </xf>
    <xf numFmtId="0" fontId="14" fillId="3" borderId="0" xfId="9" applyFont="1" applyFill="1" applyBorder="1" applyAlignment="1">
      <alignment horizontal="left" vertical="center"/>
    </xf>
    <xf numFmtId="0" fontId="17" fillId="3" borderId="0" xfId="9" applyFont="1" applyFill="1" applyAlignment="1">
      <alignment horizontal="left"/>
    </xf>
    <xf numFmtId="0" fontId="23" fillId="3" borderId="7" xfId="13" applyFont="1" applyFill="1" applyBorder="1" applyAlignment="1">
      <alignment horizontal="center" vertical="center" shrinkToFit="1"/>
    </xf>
    <xf numFmtId="0" fontId="23" fillId="3" borderId="0" xfId="13" applyFont="1" applyFill="1" applyAlignment="1">
      <alignment horizontal="center" vertical="center" shrinkToFit="1"/>
    </xf>
    <xf numFmtId="0" fontId="5" fillId="3" borderId="65" xfId="9" applyFont="1" applyFill="1" applyBorder="1" applyAlignment="1">
      <alignment horizontal="center" vertical="center" textRotation="255"/>
    </xf>
    <xf numFmtId="0" fontId="5" fillId="3" borderId="66" xfId="9" applyFont="1" applyFill="1" applyBorder="1" applyAlignment="1">
      <alignment horizontal="center" vertical="center" textRotation="255"/>
    </xf>
    <xf numFmtId="0" fontId="5" fillId="3" borderId="67" xfId="9" applyFont="1" applyFill="1" applyBorder="1" applyAlignment="1">
      <alignment horizontal="center" vertical="center" textRotation="255"/>
    </xf>
    <xf numFmtId="0" fontId="5" fillId="3" borderId="8" xfId="9" applyFont="1" applyFill="1" applyBorder="1" applyAlignment="1">
      <alignment horizontal="right" vertical="top"/>
    </xf>
    <xf numFmtId="0" fontId="3" fillId="3" borderId="8" xfId="9" applyFont="1" applyFill="1" applyBorder="1" applyAlignment="1">
      <alignment horizontal="center" vertical="center" textRotation="255" shrinkToFit="1"/>
    </xf>
    <xf numFmtId="0" fontId="5" fillId="3" borderId="64" xfId="9" applyFont="1" applyFill="1" applyBorder="1" applyAlignment="1">
      <alignment horizontal="center" vertical="center" textRotation="255" shrinkToFit="1"/>
    </xf>
    <xf numFmtId="0" fontId="13" fillId="2" borderId="19" xfId="13" applyFont="1" applyFill="1" applyBorder="1" applyAlignment="1">
      <alignment horizontal="center" vertical="center" shrinkToFit="1"/>
    </xf>
    <xf numFmtId="0" fontId="13" fillId="2" borderId="21" xfId="13" applyFont="1" applyFill="1" applyBorder="1" applyAlignment="1">
      <alignment horizontal="center" vertical="center" shrinkToFit="1"/>
    </xf>
    <xf numFmtId="0" fontId="13" fillId="2" borderId="22" xfId="13" applyFont="1" applyFill="1" applyBorder="1" applyAlignment="1">
      <alignment horizontal="center" vertical="center" shrinkToFit="1"/>
    </xf>
    <xf numFmtId="0" fontId="13" fillId="2" borderId="38" xfId="13" applyFont="1" applyFill="1" applyBorder="1" applyAlignment="1">
      <alignment horizontal="center" vertical="center" shrinkToFit="1"/>
    </xf>
    <xf numFmtId="0" fontId="13" fillId="2" borderId="20" xfId="13" applyFont="1" applyFill="1" applyBorder="1" applyAlignment="1">
      <alignment horizontal="center" vertical="center" shrinkToFit="1"/>
    </xf>
    <xf numFmtId="0" fontId="13" fillId="2" borderId="19" xfId="13" applyFont="1" applyFill="1" applyBorder="1" applyAlignment="1">
      <alignment horizontal="center" vertical="center"/>
    </xf>
    <xf numFmtId="0" fontId="13" fillId="2" borderId="21" xfId="13" applyFont="1" applyFill="1" applyBorder="1" applyAlignment="1">
      <alignment horizontal="center" vertical="center"/>
    </xf>
    <xf numFmtId="0" fontId="13" fillId="2" borderId="20" xfId="13" applyFont="1" applyFill="1" applyBorder="1" applyAlignment="1">
      <alignment horizontal="center" vertical="center"/>
    </xf>
    <xf numFmtId="0" fontId="23" fillId="3" borderId="71" xfId="13" applyFont="1" applyFill="1" applyBorder="1" applyAlignment="1">
      <alignment horizontal="center" shrinkToFit="1"/>
    </xf>
    <xf numFmtId="0" fontId="23" fillId="3" borderId="73" xfId="13" applyFont="1" applyFill="1" applyBorder="1" applyAlignment="1">
      <alignment horizontal="center" shrinkToFit="1"/>
    </xf>
    <xf numFmtId="0" fontId="23" fillId="3" borderId="68" xfId="13" applyFont="1" applyFill="1" applyBorder="1" applyAlignment="1">
      <alignment horizontal="center" shrinkToFit="1"/>
    </xf>
    <xf numFmtId="0" fontId="23" fillId="3" borderId="71" xfId="13" applyFont="1" applyFill="1" applyBorder="1" applyAlignment="1">
      <alignment horizontal="center"/>
    </xf>
    <xf numFmtId="0" fontId="23" fillId="3" borderId="68" xfId="13" applyFont="1" applyFill="1" applyBorder="1" applyAlignment="1">
      <alignment horizontal="center"/>
    </xf>
    <xf numFmtId="0" fontId="23" fillId="3" borderId="73" xfId="13" applyFont="1" applyFill="1" applyBorder="1" applyAlignment="1">
      <alignment horizontal="center"/>
    </xf>
    <xf numFmtId="0" fontId="13" fillId="2" borderId="23" xfId="13" applyFont="1" applyFill="1" applyBorder="1" applyAlignment="1">
      <alignment horizontal="center" vertical="center" shrinkToFit="1"/>
    </xf>
    <xf numFmtId="0" fontId="13" fillId="2" borderId="25" xfId="13" applyFont="1" applyFill="1" applyBorder="1" applyAlignment="1">
      <alignment horizontal="center" vertical="center" shrinkToFit="1"/>
    </xf>
    <xf numFmtId="0" fontId="13" fillId="2" borderId="26" xfId="13" applyFont="1" applyFill="1" applyBorder="1" applyAlignment="1">
      <alignment horizontal="center" vertical="center" shrinkToFit="1"/>
    </xf>
    <xf numFmtId="0" fontId="13" fillId="2" borderId="39" xfId="13" applyFont="1" applyFill="1" applyBorder="1" applyAlignment="1">
      <alignment horizontal="center" vertical="center" shrinkToFit="1"/>
    </xf>
    <xf numFmtId="0" fontId="13" fillId="2" borderId="24" xfId="13" applyFont="1" applyFill="1" applyBorder="1" applyAlignment="1">
      <alignment horizontal="center" vertical="center" shrinkToFit="1"/>
    </xf>
    <xf numFmtId="0" fontId="13" fillId="2" borderId="6" xfId="13" applyFont="1" applyFill="1" applyBorder="1" applyAlignment="1">
      <alignment horizontal="center" vertical="center"/>
    </xf>
    <xf numFmtId="0" fontId="13" fillId="2" borderId="0" xfId="13" applyFont="1" applyFill="1" applyBorder="1" applyAlignment="1">
      <alignment horizontal="center" vertical="center"/>
    </xf>
    <xf numFmtId="0" fontId="13" fillId="2" borderId="8" xfId="13" applyFont="1" applyFill="1" applyBorder="1" applyAlignment="1">
      <alignment horizontal="center" vertical="center"/>
    </xf>
    <xf numFmtId="0" fontId="5" fillId="3" borderId="58" xfId="9" applyFont="1" applyFill="1" applyBorder="1" applyAlignment="1">
      <alignment horizontal="center" vertical="center" shrinkToFit="1"/>
    </xf>
    <xf numFmtId="0" fontId="5" fillId="3" borderId="59" xfId="9" applyFont="1" applyFill="1" applyBorder="1" applyAlignment="1">
      <alignment horizontal="center" vertical="center" shrinkToFit="1"/>
    </xf>
    <xf numFmtId="0" fontId="5" fillId="3" borderId="62" xfId="9" applyFont="1" applyFill="1" applyBorder="1" applyAlignment="1">
      <alignment horizontal="center" vertical="center" shrinkToFit="1"/>
    </xf>
    <xf numFmtId="0" fontId="5" fillId="3" borderId="60" xfId="9" applyFont="1" applyFill="1" applyBorder="1" applyAlignment="1">
      <alignment horizontal="center" vertical="center" shrinkToFit="1"/>
    </xf>
    <xf numFmtId="0" fontId="5" fillId="3" borderId="61" xfId="9" applyFont="1" applyFill="1" applyBorder="1" applyAlignment="1">
      <alignment horizontal="center" vertical="center" shrinkToFit="1"/>
    </xf>
    <xf numFmtId="0" fontId="5" fillId="3" borderId="63" xfId="9" applyFont="1" applyFill="1" applyBorder="1" applyAlignment="1">
      <alignment horizontal="center" vertical="center" shrinkToFit="1"/>
    </xf>
    <xf numFmtId="0" fontId="24" fillId="3" borderId="0" xfId="9" applyFont="1" applyFill="1" applyAlignment="1">
      <alignment horizontal="left"/>
    </xf>
    <xf numFmtId="0" fontId="23" fillId="3" borderId="5" xfId="13" applyFont="1" applyFill="1" applyBorder="1" applyAlignment="1">
      <alignment horizontal="center" shrinkToFit="1"/>
    </xf>
    <xf numFmtId="0" fontId="23" fillId="3" borderId="4" xfId="13" applyFont="1" applyFill="1" applyBorder="1" applyAlignment="1">
      <alignment horizontal="center" shrinkToFit="1"/>
    </xf>
    <xf numFmtId="0" fontId="5" fillId="3" borderId="12" xfId="9" applyFont="1" applyFill="1" applyBorder="1" applyAlignment="1">
      <alignment horizontal="center" vertical="center" shrinkToFit="1"/>
    </xf>
    <xf numFmtId="0" fontId="5" fillId="3" borderId="18" xfId="9" applyFont="1" applyFill="1" applyBorder="1" applyAlignment="1">
      <alignment horizontal="center" vertical="center" shrinkToFit="1"/>
    </xf>
    <xf numFmtId="0" fontId="5" fillId="3" borderId="13" xfId="9" applyFont="1" applyFill="1" applyBorder="1" applyAlignment="1">
      <alignment horizontal="center" vertical="center" shrinkToFit="1"/>
    </xf>
    <xf numFmtId="0" fontId="5" fillId="3" borderId="16" xfId="9" applyFont="1" applyFill="1" applyBorder="1" applyAlignment="1">
      <alignment horizontal="center" vertical="center" shrinkToFit="1"/>
    </xf>
    <xf numFmtId="0" fontId="5" fillId="3" borderId="10" xfId="9" applyFont="1" applyFill="1" applyBorder="1" applyAlignment="1">
      <alignment horizontal="center" vertical="center" shrinkToFit="1"/>
    </xf>
    <xf numFmtId="0" fontId="5" fillId="3" borderId="17" xfId="9" applyFont="1" applyFill="1" applyBorder="1" applyAlignment="1">
      <alignment horizontal="center" vertical="center" shrinkToFit="1"/>
    </xf>
    <xf numFmtId="0" fontId="5" fillId="3" borderId="87" xfId="9" applyFont="1" applyFill="1" applyBorder="1" applyAlignment="1">
      <alignment horizontal="center" vertical="center" shrinkToFit="1"/>
    </xf>
    <xf numFmtId="0" fontId="5" fillId="3" borderId="69" xfId="9" applyFont="1" applyFill="1" applyBorder="1" applyAlignment="1">
      <alignment horizontal="center" vertical="center" shrinkToFit="1"/>
    </xf>
    <xf numFmtId="0" fontId="5" fillId="3" borderId="93" xfId="9" applyFont="1" applyFill="1" applyBorder="1" applyAlignment="1">
      <alignment horizontal="center" vertical="center" shrinkToFit="1"/>
    </xf>
    <xf numFmtId="0" fontId="5" fillId="3" borderId="85" xfId="9" applyFont="1" applyFill="1" applyBorder="1" applyAlignment="1">
      <alignment horizontal="center" vertical="center" shrinkToFit="1"/>
    </xf>
    <xf numFmtId="0" fontId="5" fillId="3" borderId="86" xfId="9" applyFont="1" applyFill="1" applyBorder="1" applyAlignment="1">
      <alignment horizontal="center" vertical="center" shrinkToFit="1"/>
    </xf>
    <xf numFmtId="0" fontId="5" fillId="3" borderId="92" xfId="9" applyFont="1" applyFill="1" applyBorder="1" applyAlignment="1">
      <alignment horizontal="center" vertical="center" shrinkToFit="1"/>
    </xf>
    <xf numFmtId="0" fontId="5" fillId="3" borderId="76" xfId="9" applyFont="1" applyFill="1" applyBorder="1" applyAlignment="1">
      <alignment horizontal="center" vertical="center" shrinkToFit="1"/>
    </xf>
    <xf numFmtId="0" fontId="5" fillId="3" borderId="4" xfId="9" applyFont="1" applyFill="1" applyBorder="1" applyAlignment="1">
      <alignment horizontal="center" vertical="center" shrinkToFit="1"/>
    </xf>
    <xf numFmtId="0" fontId="5" fillId="3" borderId="88" xfId="9" applyFont="1" applyFill="1" applyBorder="1" applyAlignment="1">
      <alignment horizontal="center" vertical="center" shrinkToFit="1"/>
    </xf>
    <xf numFmtId="0" fontId="5" fillId="3" borderId="83" xfId="9" applyFont="1" applyFill="1" applyBorder="1" applyAlignment="1">
      <alignment horizontal="center" vertical="center" shrinkToFit="1"/>
    </xf>
    <xf numFmtId="0" fontId="5" fillId="3" borderId="84" xfId="9" applyFont="1" applyFill="1" applyBorder="1" applyAlignment="1">
      <alignment horizontal="center" vertical="center" shrinkToFit="1"/>
    </xf>
    <xf numFmtId="0" fontId="5" fillId="3" borderId="89" xfId="9" applyFont="1" applyFill="1" applyBorder="1" applyAlignment="1">
      <alignment horizontal="center" vertical="center" shrinkToFit="1"/>
    </xf>
    <xf numFmtId="0" fontId="13" fillId="3" borderId="19" xfId="13" applyFont="1" applyFill="1" applyBorder="1" applyAlignment="1">
      <alignment horizontal="center" vertical="center"/>
    </xf>
    <xf numFmtId="0" fontId="13" fillId="3" borderId="21" xfId="13" applyFont="1" applyFill="1" applyBorder="1" applyAlignment="1">
      <alignment horizontal="center" vertical="center"/>
    </xf>
    <xf numFmtId="0" fontId="13" fillId="3" borderId="20" xfId="13" applyFont="1" applyFill="1" applyBorder="1" applyAlignment="1">
      <alignment horizontal="center" vertical="center"/>
    </xf>
    <xf numFmtId="0" fontId="13" fillId="3" borderId="6" xfId="13" applyFont="1" applyFill="1" applyBorder="1" applyAlignment="1">
      <alignment horizontal="center" vertical="center"/>
    </xf>
    <xf numFmtId="0" fontId="13" fillId="3" borderId="0" xfId="13" applyFont="1" applyFill="1" applyBorder="1" applyAlignment="1">
      <alignment horizontal="center" vertical="center"/>
    </xf>
    <xf numFmtId="0" fontId="13" fillId="3" borderId="8" xfId="13" applyFont="1" applyFill="1" applyBorder="1" applyAlignment="1">
      <alignment horizontal="center" vertical="center"/>
    </xf>
    <xf numFmtId="38" fontId="1" fillId="4" borderId="1" xfId="0" applyNumberFormat="1" applyFont="1" applyFill="1" applyBorder="1" applyAlignment="1">
      <alignment horizontal="center" vertical="center" shrinkToFit="1"/>
    </xf>
    <xf numFmtId="38" fontId="1" fillId="4" borderId="2" xfId="0" applyNumberFormat="1" applyFont="1" applyFill="1" applyBorder="1" applyAlignment="1">
      <alignment horizontal="center" vertical="center" shrinkToFit="1"/>
    </xf>
    <xf numFmtId="38" fontId="1" fillId="4" borderId="3" xfId="0" applyNumberFormat="1" applyFont="1" applyFill="1" applyBorder="1" applyAlignment="1">
      <alignment horizontal="center" vertical="center" shrinkToFit="1"/>
    </xf>
    <xf numFmtId="38" fontId="1" fillId="4" borderId="77" xfId="0" applyNumberFormat="1" applyFont="1" applyFill="1" applyBorder="1" applyAlignment="1">
      <alignment horizontal="center" vertical="center" shrinkToFit="1"/>
    </xf>
    <xf numFmtId="38" fontId="1" fillId="4" borderId="78" xfId="0" applyNumberFormat="1" applyFont="1" applyFill="1" applyBorder="1" applyAlignment="1">
      <alignment horizontal="center" vertical="center" shrinkToFit="1"/>
    </xf>
    <xf numFmtId="38" fontId="1" fillId="4" borderId="80" xfId="0" applyNumberFormat="1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left" shrinkToFit="1"/>
    </xf>
    <xf numFmtId="0" fontId="24" fillId="2" borderId="0" xfId="0" applyFont="1" applyFill="1" applyAlignment="1">
      <alignment horizontal="left" shrinkToFit="1"/>
    </xf>
    <xf numFmtId="38" fontId="1" fillId="7" borderId="1" xfId="0" applyNumberFormat="1" applyFont="1" applyFill="1" applyBorder="1" applyAlignment="1">
      <alignment horizontal="center" vertical="center" shrinkToFit="1"/>
    </xf>
    <xf numFmtId="38" fontId="1" fillId="7" borderId="2" xfId="0" applyNumberFormat="1" applyFont="1" applyFill="1" applyBorder="1" applyAlignment="1">
      <alignment horizontal="center" vertical="center" shrinkToFit="1"/>
    </xf>
    <xf numFmtId="38" fontId="1" fillId="7" borderId="3" xfId="0" applyNumberFormat="1" applyFont="1" applyFill="1" applyBorder="1" applyAlignment="1">
      <alignment horizontal="center" vertical="center" shrinkToFit="1"/>
    </xf>
    <xf numFmtId="38" fontId="1" fillId="8" borderId="2" xfId="0" applyNumberFormat="1" applyFont="1" applyFill="1" applyBorder="1" applyAlignment="1">
      <alignment horizontal="center" vertical="center" shrinkToFit="1"/>
    </xf>
    <xf numFmtId="38" fontId="1" fillId="8" borderId="3" xfId="0" applyNumberFormat="1" applyFont="1" applyFill="1" applyBorder="1" applyAlignment="1">
      <alignment horizontal="center" vertical="center" shrinkToFit="1"/>
    </xf>
    <xf numFmtId="38" fontId="1" fillId="7" borderId="77" xfId="0" applyNumberFormat="1" applyFont="1" applyFill="1" applyBorder="1" applyAlignment="1">
      <alignment horizontal="center" vertical="center" shrinkToFit="1"/>
    </xf>
    <xf numFmtId="38" fontId="1" fillId="7" borderId="78" xfId="0" applyNumberFormat="1" applyFont="1" applyFill="1" applyBorder="1" applyAlignment="1">
      <alignment horizontal="center" vertical="center" shrinkToFit="1"/>
    </xf>
    <xf numFmtId="38" fontId="1" fillId="7" borderId="80" xfId="0" applyNumberFormat="1" applyFont="1" applyFill="1" applyBorder="1" applyAlignment="1">
      <alignment horizontal="center" vertical="center" shrinkToFit="1"/>
    </xf>
    <xf numFmtId="38" fontId="1" fillId="8" borderId="78" xfId="0" applyNumberFormat="1" applyFont="1" applyFill="1" applyBorder="1" applyAlignment="1">
      <alignment horizontal="center" vertical="center" shrinkToFit="1"/>
    </xf>
    <xf numFmtId="38" fontId="1" fillId="8" borderId="80" xfId="0" applyNumberFormat="1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horizontal="left" shrinkToFit="1"/>
    </xf>
    <xf numFmtId="0" fontId="36" fillId="2" borderId="0" xfId="0" applyFont="1" applyFill="1" applyAlignment="1">
      <alignment horizontal="center" shrinkToFit="1"/>
    </xf>
    <xf numFmtId="0" fontId="37" fillId="2" borderId="0" xfId="0" applyFont="1" applyFill="1">
      <alignment vertical="center"/>
    </xf>
    <xf numFmtId="0" fontId="37" fillId="3" borderId="0" xfId="9" applyFont="1" applyFill="1" applyAlignment="1">
      <alignment vertical="center"/>
    </xf>
    <xf numFmtId="0" fontId="38" fillId="2" borderId="27" xfId="13" applyFont="1" applyFill="1" applyBorder="1" applyAlignment="1">
      <alignment horizontal="right" vertical="center" shrinkToFit="1"/>
    </xf>
    <xf numFmtId="0" fontId="38" fillId="2" borderId="28" xfId="13" applyFont="1" applyFill="1" applyBorder="1" applyAlignment="1">
      <alignment horizontal="right" vertical="center" shrinkToFit="1"/>
    </xf>
    <xf numFmtId="0" fontId="38" fillId="2" borderId="29" xfId="13" applyFont="1" applyFill="1" applyBorder="1" applyAlignment="1">
      <alignment horizontal="right" vertical="center" shrinkToFit="1"/>
    </xf>
    <xf numFmtId="0" fontId="38" fillId="6" borderId="14" xfId="13" applyFont="1" applyFill="1" applyBorder="1" applyAlignment="1">
      <alignment horizontal="right" vertical="center" shrinkToFit="1"/>
    </xf>
    <xf numFmtId="179" fontId="38" fillId="2" borderId="0" xfId="13" applyNumberFormat="1" applyFont="1" applyFill="1" applyBorder="1" applyAlignment="1">
      <alignment horizontal="right" vertical="center" shrinkToFit="1"/>
    </xf>
    <xf numFmtId="0" fontId="38" fillId="6" borderId="0" xfId="13" applyFont="1" applyFill="1" applyBorder="1" applyAlignment="1">
      <alignment horizontal="right" vertical="center" shrinkToFit="1"/>
    </xf>
    <xf numFmtId="0" fontId="38" fillId="2" borderId="22" xfId="13" applyFont="1" applyFill="1" applyBorder="1" applyAlignment="1">
      <alignment horizontal="center" vertical="center" shrinkToFit="1"/>
    </xf>
    <xf numFmtId="179" fontId="38" fillId="2" borderId="21" xfId="13" applyNumberFormat="1" applyFont="1" applyFill="1" applyBorder="1" applyAlignment="1">
      <alignment horizontal="right" vertical="center" shrinkToFit="1"/>
    </xf>
    <xf numFmtId="0" fontId="38" fillId="6" borderId="21" xfId="13" applyFont="1" applyFill="1" applyBorder="1" applyAlignment="1">
      <alignment horizontal="right" vertical="center" shrinkToFit="1"/>
    </xf>
    <xf numFmtId="0" fontId="38" fillId="2" borderId="21" xfId="13" applyFont="1" applyFill="1" applyBorder="1" applyAlignment="1">
      <alignment horizontal="center" vertical="center" shrinkToFit="1"/>
    </xf>
    <xf numFmtId="0" fontId="38" fillId="2" borderId="30" xfId="13" applyFont="1" applyFill="1" applyBorder="1" applyAlignment="1">
      <alignment horizontal="right" vertical="center" shrinkToFit="1"/>
    </xf>
    <xf numFmtId="0" fontId="38" fillId="2" borderId="31" xfId="13" applyFont="1" applyFill="1" applyBorder="1" applyAlignment="1">
      <alignment horizontal="right" vertical="center" shrinkToFit="1"/>
    </xf>
    <xf numFmtId="0" fontId="38" fillId="2" borderId="32" xfId="13" applyFont="1" applyFill="1" applyBorder="1" applyAlignment="1">
      <alignment horizontal="right" vertical="center" shrinkToFit="1"/>
    </xf>
    <xf numFmtId="0" fontId="38" fillId="2" borderId="15" xfId="13" applyFont="1" applyFill="1" applyBorder="1" applyAlignment="1">
      <alignment horizontal="center" vertical="center" shrinkToFit="1"/>
    </xf>
    <xf numFmtId="0" fontId="38" fillId="2" borderId="0" xfId="13" applyFont="1" applyFill="1" applyBorder="1" applyAlignment="1">
      <alignment horizontal="center" vertical="center" shrinkToFit="1"/>
    </xf>
    <xf numFmtId="0" fontId="38" fillId="2" borderId="33" xfId="13" applyFont="1" applyFill="1" applyBorder="1" applyAlignment="1">
      <alignment horizontal="right" vertical="center" shrinkToFit="1"/>
    </xf>
    <xf numFmtId="0" fontId="38" fillId="2" borderId="34" xfId="13" applyFont="1" applyFill="1" applyBorder="1" applyAlignment="1">
      <alignment horizontal="right" vertical="center" shrinkToFit="1"/>
    </xf>
    <xf numFmtId="0" fontId="38" fillId="2" borderId="35" xfId="13" applyFont="1" applyFill="1" applyBorder="1" applyAlignment="1">
      <alignment horizontal="right" vertical="center" shrinkToFit="1"/>
    </xf>
    <xf numFmtId="0" fontId="38" fillId="6" borderId="16" xfId="13" applyFont="1" applyFill="1" applyBorder="1" applyAlignment="1">
      <alignment horizontal="right" vertical="center" shrinkToFit="1"/>
    </xf>
    <xf numFmtId="0" fontId="38" fillId="6" borderId="10" xfId="13" applyFont="1" applyFill="1" applyBorder="1" applyAlignment="1">
      <alignment horizontal="right" vertical="center" shrinkToFit="1"/>
    </xf>
    <xf numFmtId="0" fontId="38" fillId="2" borderId="17" xfId="13" applyFont="1" applyFill="1" applyBorder="1" applyAlignment="1">
      <alignment horizontal="center" vertical="center" shrinkToFit="1"/>
    </xf>
    <xf numFmtId="179" fontId="38" fillId="2" borderId="10" xfId="13" applyNumberFormat="1" applyFont="1" applyFill="1" applyBorder="1" applyAlignment="1">
      <alignment horizontal="right" vertical="center" shrinkToFit="1"/>
    </xf>
    <xf numFmtId="0" fontId="38" fillId="2" borderId="6" xfId="13" applyFont="1" applyFill="1" applyBorder="1" applyAlignment="1">
      <alignment horizontal="right" vertical="center" shrinkToFit="1"/>
    </xf>
    <xf numFmtId="0" fontId="38" fillId="2" borderId="0" xfId="13" applyFont="1" applyFill="1" applyBorder="1" applyAlignment="1">
      <alignment horizontal="right" vertical="center" shrinkToFit="1"/>
    </xf>
    <xf numFmtId="0" fontId="38" fillId="2" borderId="13" xfId="13" applyFont="1" applyFill="1" applyBorder="1" applyAlignment="1">
      <alignment horizontal="right" vertical="center" shrinkToFit="1"/>
    </xf>
    <xf numFmtId="0" fontId="38" fillId="2" borderId="40" xfId="13" applyFont="1" applyFill="1" applyBorder="1" applyAlignment="1">
      <alignment horizontal="right" vertical="center" shrinkToFit="1"/>
    </xf>
    <xf numFmtId="0" fontId="38" fillId="2" borderId="41" xfId="13" applyFont="1" applyFill="1" applyBorder="1" applyAlignment="1">
      <alignment horizontal="right" vertical="center" shrinkToFit="1"/>
    </xf>
    <xf numFmtId="0" fontId="38" fillId="2" borderId="42" xfId="13" applyFont="1" applyFill="1" applyBorder="1" applyAlignment="1">
      <alignment horizontal="right" vertical="center" shrinkToFit="1"/>
    </xf>
    <xf numFmtId="0" fontId="38" fillId="2" borderId="13" xfId="13" applyFont="1" applyFill="1" applyBorder="1" applyAlignment="1">
      <alignment horizontal="center" vertical="center" shrinkToFit="1"/>
    </xf>
    <xf numFmtId="0" fontId="38" fillId="6" borderId="12" xfId="13" applyFont="1" applyFill="1" applyBorder="1" applyAlignment="1">
      <alignment horizontal="right" vertical="center" shrinkToFit="1"/>
    </xf>
    <xf numFmtId="179" fontId="38" fillId="2" borderId="18" xfId="13" applyNumberFormat="1" applyFont="1" applyFill="1" applyBorder="1" applyAlignment="1">
      <alignment horizontal="right" vertical="center" shrinkToFit="1"/>
    </xf>
    <xf numFmtId="0" fontId="38" fillId="6" borderId="18" xfId="13" applyFont="1" applyFill="1" applyBorder="1" applyAlignment="1">
      <alignment horizontal="right" vertical="center" shrinkToFit="1"/>
    </xf>
    <xf numFmtId="0" fontId="38" fillId="2" borderId="18" xfId="13" applyFont="1" applyFill="1" applyBorder="1" applyAlignment="1">
      <alignment horizontal="center" vertical="center" shrinkToFit="1"/>
    </xf>
    <xf numFmtId="0" fontId="38" fillId="2" borderId="15" xfId="13" applyFont="1" applyFill="1" applyBorder="1" applyAlignment="1">
      <alignment horizontal="right" vertical="center" shrinkToFit="1"/>
    </xf>
    <xf numFmtId="0" fontId="38" fillId="2" borderId="43" xfId="13" applyFont="1" applyFill="1" applyBorder="1" applyAlignment="1">
      <alignment horizontal="right" vertical="center" shrinkToFit="1"/>
    </xf>
    <xf numFmtId="0" fontId="38" fillId="2" borderId="9" xfId="13" applyFont="1" applyFill="1" applyBorder="1" applyAlignment="1">
      <alignment horizontal="right" vertical="center" shrinkToFit="1"/>
    </xf>
    <xf numFmtId="0" fontId="38" fillId="2" borderId="10" xfId="13" applyFont="1" applyFill="1" applyBorder="1" applyAlignment="1">
      <alignment horizontal="right" vertical="center" shrinkToFit="1"/>
    </xf>
    <xf numFmtId="0" fontId="38" fillId="2" borderId="17" xfId="13" applyFont="1" applyFill="1" applyBorder="1" applyAlignment="1">
      <alignment horizontal="right" vertical="center" shrinkToFit="1"/>
    </xf>
    <xf numFmtId="0" fontId="38" fillId="2" borderId="44" xfId="13" applyFont="1" applyFill="1" applyBorder="1" applyAlignment="1">
      <alignment horizontal="right" vertical="center" shrinkToFit="1"/>
    </xf>
    <xf numFmtId="0" fontId="38" fillId="2" borderId="14" xfId="13" applyFont="1" applyFill="1" applyBorder="1" applyAlignment="1">
      <alignment horizontal="right" vertical="center" shrinkToFit="1"/>
    </xf>
    <xf numFmtId="0" fontId="38" fillId="2" borderId="10" xfId="13" applyFont="1" applyFill="1" applyBorder="1" applyAlignment="1">
      <alignment horizontal="center" vertical="center" shrinkToFit="1"/>
    </xf>
    <xf numFmtId="0" fontId="38" fillId="2" borderId="36" xfId="13" applyFont="1" applyFill="1" applyBorder="1" applyAlignment="1">
      <alignment horizontal="right" vertical="center" shrinkToFit="1"/>
    </xf>
    <xf numFmtId="0" fontId="38" fillId="2" borderId="18" xfId="13" applyFont="1" applyFill="1" applyBorder="1" applyAlignment="1">
      <alignment horizontal="right" vertical="center" shrinkToFit="1"/>
    </xf>
    <xf numFmtId="0" fontId="38" fillId="2" borderId="18" xfId="13" applyFont="1" applyFill="1" applyBorder="1" applyAlignment="1">
      <alignment horizontal="right" vertical="center" shrinkToFit="1"/>
    </xf>
    <xf numFmtId="0" fontId="38" fillId="2" borderId="12" xfId="13" applyFont="1" applyFill="1" applyBorder="1" applyAlignment="1">
      <alignment horizontal="right" vertical="center" shrinkToFit="1"/>
    </xf>
    <xf numFmtId="0" fontId="38" fillId="2" borderId="0" xfId="13" applyFont="1" applyFill="1" applyBorder="1" applyAlignment="1">
      <alignment horizontal="right" vertical="center" shrinkToFit="1"/>
    </xf>
    <xf numFmtId="0" fontId="38" fillId="2" borderId="45" xfId="13" applyFont="1" applyFill="1" applyBorder="1" applyAlignment="1">
      <alignment horizontal="center" vertical="center" shrinkToFit="1"/>
    </xf>
    <xf numFmtId="0" fontId="38" fillId="2" borderId="8" xfId="13" applyFont="1" applyFill="1" applyBorder="1" applyAlignment="1">
      <alignment horizontal="center" vertical="center" shrinkToFit="1"/>
    </xf>
    <xf numFmtId="0" fontId="38" fillId="2" borderId="51" xfId="13" applyFont="1" applyFill="1" applyBorder="1" applyAlignment="1">
      <alignment horizontal="center" vertical="center" shrinkToFit="1"/>
    </xf>
    <xf numFmtId="0" fontId="38" fillId="2" borderId="23" xfId="13" applyFont="1" applyFill="1" applyBorder="1" applyAlignment="1">
      <alignment horizontal="right" vertical="center" shrinkToFit="1"/>
    </xf>
    <xf numFmtId="179" fontId="38" fillId="2" borderId="25" xfId="13" applyNumberFormat="1" applyFont="1" applyFill="1" applyBorder="1" applyAlignment="1">
      <alignment horizontal="right" vertical="center" shrinkToFit="1"/>
    </xf>
    <xf numFmtId="0" fontId="38" fillId="2" borderId="25" xfId="13" applyFont="1" applyFill="1" applyBorder="1" applyAlignment="1">
      <alignment horizontal="right" vertical="center" shrinkToFit="1"/>
    </xf>
    <xf numFmtId="0" fontId="38" fillId="2" borderId="25" xfId="13" applyFont="1" applyFill="1" applyBorder="1" applyAlignment="1">
      <alignment horizontal="right" vertical="center" shrinkToFit="1"/>
    </xf>
    <xf numFmtId="0" fontId="38" fillId="2" borderId="39" xfId="13" applyFont="1" applyFill="1" applyBorder="1" applyAlignment="1">
      <alignment horizontal="right" vertical="center" shrinkToFit="1"/>
    </xf>
    <xf numFmtId="0" fontId="38" fillId="2" borderId="26" xfId="13" applyFont="1" applyFill="1" applyBorder="1" applyAlignment="1">
      <alignment horizontal="right" vertical="center" shrinkToFit="1"/>
    </xf>
    <xf numFmtId="0" fontId="38" fillId="2" borderId="48" xfId="13" applyFont="1" applyFill="1" applyBorder="1" applyAlignment="1">
      <alignment horizontal="right" vertical="center" shrinkToFit="1"/>
    </xf>
    <xf numFmtId="0" fontId="38" fillId="2" borderId="49" xfId="13" applyFont="1" applyFill="1" applyBorder="1" applyAlignment="1">
      <alignment horizontal="right" vertical="center" shrinkToFit="1"/>
    </xf>
    <xf numFmtId="0" fontId="38" fillId="5" borderId="14" xfId="13" applyFont="1" applyFill="1" applyBorder="1" applyAlignment="1">
      <alignment horizontal="right" vertical="center" shrinkToFit="1"/>
    </xf>
    <xf numFmtId="0" fontId="38" fillId="6" borderId="38" xfId="13" applyFont="1" applyFill="1" applyBorder="1" applyAlignment="1">
      <alignment horizontal="right" vertical="center" shrinkToFit="1"/>
    </xf>
    <xf numFmtId="0" fontId="38" fillId="2" borderId="20" xfId="13" applyFont="1" applyFill="1" applyBorder="1" applyAlignment="1">
      <alignment horizontal="center" vertical="center" shrinkToFit="1"/>
    </xf>
    <xf numFmtId="0" fontId="38" fillId="2" borderId="16" xfId="13" applyFont="1" applyFill="1" applyBorder="1" applyAlignment="1">
      <alignment horizontal="right" vertical="center" shrinkToFit="1"/>
    </xf>
    <xf numFmtId="0" fontId="38" fillId="2" borderId="46" xfId="13" applyFont="1" applyFill="1" applyBorder="1" applyAlignment="1">
      <alignment horizontal="right" vertical="center" shrinkToFit="1"/>
    </xf>
    <xf numFmtId="0" fontId="38" fillId="2" borderId="47" xfId="13" applyFont="1" applyFill="1" applyBorder="1" applyAlignment="1">
      <alignment horizontal="right" vertical="center" shrinkToFit="1"/>
    </xf>
    <xf numFmtId="0" fontId="38" fillId="2" borderId="50" xfId="13" applyFont="1" applyFill="1" applyBorder="1" applyAlignment="1">
      <alignment horizontal="right" vertical="center" shrinkToFit="1"/>
    </xf>
    <xf numFmtId="0" fontId="39" fillId="6" borderId="16" xfId="13" applyFont="1" applyFill="1" applyBorder="1" applyAlignment="1">
      <alignment horizontal="right" vertical="center" shrinkToFit="1"/>
    </xf>
    <xf numFmtId="179" fontId="39" fillId="2" borderId="10" xfId="13" applyNumberFormat="1" applyFont="1" applyFill="1" applyBorder="1" applyAlignment="1">
      <alignment horizontal="right" vertical="center" shrinkToFit="1"/>
    </xf>
    <xf numFmtId="0" fontId="39" fillId="6" borderId="10" xfId="13" applyFont="1" applyFill="1" applyBorder="1" applyAlignment="1">
      <alignment horizontal="right" vertical="center" shrinkToFit="1"/>
    </xf>
    <xf numFmtId="0" fontId="40" fillId="3" borderId="18" xfId="9" applyFont="1" applyFill="1" applyBorder="1" applyAlignment="1">
      <alignment vertical="center" shrinkToFit="1"/>
    </xf>
    <xf numFmtId="0" fontId="40" fillId="3" borderId="13" xfId="9" applyFont="1" applyFill="1" applyBorder="1" applyAlignment="1">
      <alignment vertical="center" shrinkToFit="1"/>
    </xf>
    <xf numFmtId="0" fontId="40" fillId="3" borderId="0" xfId="9" applyFont="1" applyFill="1" applyBorder="1" applyAlignment="1">
      <alignment vertical="center" shrinkToFit="1"/>
    </xf>
    <xf numFmtId="0" fontId="40" fillId="3" borderId="90" xfId="9" applyFont="1" applyFill="1" applyBorder="1" applyAlignment="1">
      <alignment vertical="center" shrinkToFit="1"/>
    </xf>
    <xf numFmtId="0" fontId="40" fillId="3" borderId="91" xfId="9" applyFont="1" applyFill="1" applyBorder="1" applyAlignment="1">
      <alignment vertical="center" shrinkToFit="1"/>
    </xf>
    <xf numFmtId="0" fontId="40" fillId="3" borderId="96" xfId="9" applyFont="1" applyFill="1" applyBorder="1" applyAlignment="1">
      <alignment vertical="center" shrinkToFit="1"/>
    </xf>
    <xf numFmtId="0" fontId="40" fillId="3" borderId="95" xfId="9" applyFont="1" applyFill="1" applyBorder="1" applyAlignment="1">
      <alignment vertical="center" shrinkToFit="1"/>
    </xf>
    <xf numFmtId="0" fontId="40" fillId="3" borderId="97" xfId="9" applyFont="1" applyFill="1" applyBorder="1" applyAlignment="1">
      <alignment vertical="center" shrinkToFit="1"/>
    </xf>
    <xf numFmtId="0" fontId="40" fillId="3" borderId="98" xfId="9" applyFont="1" applyFill="1" applyBorder="1" applyAlignment="1">
      <alignment vertical="center" shrinkToFit="1"/>
    </xf>
    <xf numFmtId="0" fontId="40" fillId="3" borderId="15" xfId="9" applyFont="1" applyFill="1" applyBorder="1" applyAlignment="1">
      <alignment vertical="center" shrinkToFit="1"/>
    </xf>
    <xf numFmtId="0" fontId="40" fillId="3" borderId="94" xfId="9" applyFont="1" applyFill="1" applyBorder="1" applyAlignment="1">
      <alignment vertical="center" shrinkToFit="1"/>
    </xf>
    <xf numFmtId="0" fontId="40" fillId="3" borderId="10" xfId="9" applyFont="1" applyFill="1" applyBorder="1" applyAlignment="1">
      <alignment vertical="center" shrinkToFit="1"/>
    </xf>
    <xf numFmtId="0" fontId="40" fillId="3" borderId="17" xfId="9" applyFont="1" applyFill="1" applyBorder="1" applyAlignment="1">
      <alignment vertical="center" shrinkToFit="1"/>
    </xf>
    <xf numFmtId="0" fontId="40" fillId="3" borderId="16" xfId="9" applyFont="1" applyFill="1" applyBorder="1" applyAlignment="1">
      <alignment vertical="center" shrinkToFit="1"/>
    </xf>
    <xf numFmtId="0" fontId="41" fillId="3" borderId="0" xfId="9" applyFont="1" applyFill="1" applyAlignment="1">
      <alignment horizontal="left" vertical="center"/>
    </xf>
    <xf numFmtId="0" fontId="42" fillId="3" borderId="0" xfId="9" applyFont="1" applyFill="1" applyAlignment="1">
      <alignment horizontal="left" vertical="center" shrinkToFit="1"/>
    </xf>
    <xf numFmtId="0" fontId="43" fillId="3" borderId="0" xfId="9" applyFont="1" applyFill="1" applyAlignment="1">
      <alignment horizontal="left" vertical="center" shrinkToFit="1"/>
    </xf>
    <xf numFmtId="0" fontId="38" fillId="3" borderId="0" xfId="9" applyFont="1" applyFill="1" applyBorder="1" applyAlignment="1">
      <alignment horizontal="center" vertical="center" shrinkToFit="1"/>
    </xf>
    <xf numFmtId="0" fontId="40" fillId="3" borderId="0" xfId="9" applyFont="1" applyFill="1" applyBorder="1" applyAlignment="1">
      <alignment horizontal="center" vertical="center" shrinkToFit="1"/>
    </xf>
    <xf numFmtId="0" fontId="38" fillId="6" borderId="14" xfId="13" applyFont="1" applyFill="1" applyBorder="1" applyAlignment="1" applyProtection="1">
      <alignment horizontal="right" vertical="center" shrinkToFit="1"/>
      <protection locked="0"/>
    </xf>
    <xf numFmtId="0" fontId="38" fillId="6" borderId="0" xfId="13" applyFont="1" applyFill="1" applyBorder="1" applyAlignment="1" applyProtection="1">
      <alignment horizontal="right" vertical="center" shrinkToFit="1"/>
      <protection locked="0"/>
    </xf>
    <xf numFmtId="0" fontId="38" fillId="6" borderId="21" xfId="13" applyFont="1" applyFill="1" applyBorder="1" applyAlignment="1" applyProtection="1">
      <alignment horizontal="right" vertical="center" shrinkToFit="1"/>
      <protection locked="0"/>
    </xf>
    <xf numFmtId="0" fontId="38" fillId="6" borderId="16" xfId="13" applyFont="1" applyFill="1" applyBorder="1" applyAlignment="1" applyProtection="1">
      <alignment horizontal="right" vertical="center" shrinkToFit="1"/>
      <protection locked="0"/>
    </xf>
    <xf numFmtId="0" fontId="38" fillId="6" borderId="10" xfId="13" applyFont="1" applyFill="1" applyBorder="1" applyAlignment="1" applyProtection="1">
      <alignment horizontal="right" vertical="center" shrinkToFit="1"/>
      <protection locked="0"/>
    </xf>
    <xf numFmtId="0" fontId="38" fillId="6" borderId="12" xfId="13" applyFont="1" applyFill="1" applyBorder="1" applyAlignment="1" applyProtection="1">
      <alignment horizontal="right" vertical="center" shrinkToFit="1"/>
      <protection locked="0"/>
    </xf>
    <xf numFmtId="0" fontId="38" fillId="6" borderId="18" xfId="13" applyFont="1" applyFill="1" applyBorder="1" applyAlignment="1" applyProtection="1">
      <alignment horizontal="right" vertical="center" shrinkToFit="1"/>
      <protection locked="0"/>
    </xf>
    <xf numFmtId="0" fontId="38" fillId="2" borderId="70" xfId="13" applyFont="1" applyFill="1" applyBorder="1" applyAlignment="1">
      <alignment horizontal="right" vertical="center" shrinkToFit="1"/>
    </xf>
    <xf numFmtId="0" fontId="7" fillId="3" borderId="0" xfId="9" applyFont="1" applyFill="1" applyAlignment="1">
      <alignment horizontal="left" vertical="top"/>
    </xf>
    <xf numFmtId="0" fontId="36" fillId="3" borderId="0" xfId="9" applyFont="1" applyFill="1" applyBorder="1" applyAlignment="1">
      <alignment horizontal="left"/>
    </xf>
    <xf numFmtId="0" fontId="36" fillId="3" borderId="79" xfId="9" applyFont="1" applyFill="1" applyBorder="1" applyAlignment="1">
      <alignment horizontal="left"/>
    </xf>
  </cellXfs>
  <cellStyles count="17">
    <cellStyle name="桁区切り" xfId="1" builtinId="6"/>
    <cellStyle name="桁区切り 2" xfId="6" xr:uid="{00000000-0005-0000-0000-00002C000000}"/>
    <cellStyle name="桁区切り 3" xfId="3" xr:uid="{00000000-0005-0000-0000-000008000000}"/>
    <cellStyle name="桁区切り 3 2" xfId="7" xr:uid="{00000000-0005-0000-0000-000036000000}"/>
    <cellStyle name="桁区切り 4" xfId="5" xr:uid="{00000000-0005-0000-0000-000024000000}"/>
    <cellStyle name="通貨 2" xfId="8" xr:uid="{00000000-0005-0000-0000-000037000000}"/>
    <cellStyle name="標準" xfId="0" builtinId="0"/>
    <cellStyle name="標準 2" xfId="9" xr:uid="{00000000-0005-0000-0000-000038000000}"/>
    <cellStyle name="標準 2 2" xfId="10" xr:uid="{00000000-0005-0000-0000-000039000000}"/>
    <cellStyle name="標準 2 2 2" xfId="11" xr:uid="{00000000-0005-0000-0000-00003A000000}"/>
    <cellStyle name="標準 2 2 3" xfId="2" xr:uid="{00000000-0005-0000-0000-000004000000}"/>
    <cellStyle name="標準 2 2 4" xfId="13" xr:uid="{00000000-0005-0000-0000-00003C000000}"/>
    <cellStyle name="標準 2_14mikkusuopunpannfuretto" xfId="14" xr:uid="{00000000-0005-0000-0000-00003D000000}"/>
    <cellStyle name="標準 3" xfId="15" xr:uid="{00000000-0005-0000-0000-00003E000000}"/>
    <cellStyle name="標準 4" xfId="4" xr:uid="{00000000-0005-0000-0000-00000F000000}"/>
    <cellStyle name="標準 5" xfId="16" xr:uid="{00000000-0005-0000-0000-00003F000000}"/>
    <cellStyle name="標準 6" xfId="12" xr:uid="{00000000-0005-0000-0000-00003B000000}"/>
  </cellStyles>
  <dxfs count="0"/>
  <tableStyles count="0" defaultTableStyle="TableStyleMedium2" defaultPivotStyle="PivotStyleLight16"/>
  <colors>
    <mruColors>
      <color rgb="FFCCFFFF"/>
      <color rgb="FFE2F2F6"/>
      <color rgb="FFFEF1E6"/>
      <color rgb="FFFFFFE5"/>
      <color rgb="FFFFFFD5"/>
      <color rgb="FFCCFFCC"/>
      <color rgb="FFDDFFDD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53</xdr:col>
      <xdr:colOff>82027</xdr:colOff>
      <xdr:row>20</xdr:row>
      <xdr:rowOff>139153</xdr:rowOff>
    </xdr:from>
    <xdr:ext cx="1521459" cy="1264263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9392" y="3375412"/>
          <a:ext cx="1521459" cy="1264263"/>
        </a:xfrm>
        <a:prstGeom prst="rect">
          <a:avLst/>
        </a:prstGeom>
      </xdr:spPr>
    </xdr:pic>
    <xdr:clientData/>
  </xdr:oneCellAnchor>
  <xdr:oneCellAnchor>
    <xdr:from>
      <xdr:col>3</xdr:col>
      <xdr:colOff>782320</xdr:colOff>
      <xdr:row>30</xdr:row>
      <xdr:rowOff>53339</xdr:rowOff>
    </xdr:from>
    <xdr:ext cx="833120" cy="99732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35" t="13208" b="13882"/>
        <a:stretch>
          <a:fillRect/>
        </a:stretch>
      </xdr:blipFill>
      <xdr:spPr>
        <a:xfrm>
          <a:off x="2399030" y="3716020"/>
          <a:ext cx="833120" cy="997585"/>
        </a:xfrm>
        <a:prstGeom prst="rect">
          <a:avLst/>
        </a:prstGeom>
      </xdr:spPr>
    </xdr:pic>
    <xdr:clientData/>
  </xdr:oneCellAnchor>
  <xdr:oneCellAnchor>
    <xdr:from>
      <xdr:col>3</xdr:col>
      <xdr:colOff>668020</xdr:colOff>
      <xdr:row>128</xdr:row>
      <xdr:rowOff>25399</xdr:rowOff>
    </xdr:from>
    <xdr:ext cx="878840" cy="1061218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30" r="49765" b="11296"/>
        <a:stretch>
          <a:fillRect/>
        </a:stretch>
      </xdr:blipFill>
      <xdr:spPr>
        <a:xfrm>
          <a:off x="2284730" y="19286220"/>
          <a:ext cx="878840" cy="1061720"/>
        </a:xfrm>
        <a:prstGeom prst="rect">
          <a:avLst/>
        </a:prstGeom>
      </xdr:spPr>
    </xdr:pic>
    <xdr:clientData/>
  </xdr:oneCellAnchor>
  <xdr:twoCellAnchor editAs="oneCell">
    <xdr:from>
      <xdr:col>0</xdr:col>
      <xdr:colOff>229108</xdr:colOff>
      <xdr:row>14</xdr:row>
      <xdr:rowOff>17930</xdr:rowOff>
    </xdr:from>
    <xdr:to>
      <xdr:col>3</xdr:col>
      <xdr:colOff>425879</xdr:colOff>
      <xdr:row>25</xdr:row>
      <xdr:rowOff>179295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7832548-6E0C-269F-8EBE-85B57C27F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95" t="15146" r="20118" b="-550"/>
        <a:stretch>
          <a:fillRect/>
        </a:stretch>
      </xdr:blipFill>
      <xdr:spPr>
        <a:xfrm>
          <a:off x="229108" y="2312895"/>
          <a:ext cx="1658018" cy="2088776"/>
        </a:xfrm>
        <a:prstGeom prst="rect">
          <a:avLst/>
        </a:prstGeom>
      </xdr:spPr>
    </xdr:pic>
    <xdr:clientData/>
  </xdr:twoCellAnchor>
  <xdr:twoCellAnchor editAs="oneCell">
    <xdr:from>
      <xdr:col>3</xdr:col>
      <xdr:colOff>860612</xdr:colOff>
      <xdr:row>20</xdr:row>
      <xdr:rowOff>98612</xdr:rowOff>
    </xdr:from>
    <xdr:to>
      <xdr:col>40</xdr:col>
      <xdr:colOff>39328</xdr:colOff>
      <xdr:row>27</xdr:row>
      <xdr:rowOff>53789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2E75C4B-733D-8156-60A2-724F3B0057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3" t="48892" r="17543" b="28913"/>
        <a:stretch>
          <a:fillRect/>
        </a:stretch>
      </xdr:blipFill>
      <xdr:spPr>
        <a:xfrm>
          <a:off x="2321859" y="3379694"/>
          <a:ext cx="5929140" cy="127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28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9" customHeight="1" x14ac:dyDescent="0.2"/>
  <cols>
    <col min="1" max="1" width="4.77734375" style="2" customWidth="1"/>
    <col min="2" max="2" width="4.6640625" style="2" customWidth="1"/>
    <col min="3" max="3" width="11.77734375" style="2" customWidth="1"/>
    <col min="4" max="4" width="13.77734375" style="2" customWidth="1"/>
    <col min="5" max="25" width="2.33203125" style="2" customWidth="1"/>
    <col min="26" max="32" width="2.33203125" style="3" customWidth="1"/>
    <col min="33" max="44" width="2.33203125" style="2" customWidth="1"/>
    <col min="45" max="55" width="2" style="2" customWidth="1"/>
    <col min="56" max="63" width="3.77734375" style="2" customWidth="1"/>
    <col min="64" max="66" width="3.77734375" style="3" customWidth="1"/>
    <col min="67" max="70" width="2.109375" style="3" customWidth="1"/>
    <col min="71" max="80" width="2.109375" style="2" customWidth="1"/>
    <col min="81" max="16384" width="9" style="2"/>
  </cols>
  <sheetData>
    <row r="1" spans="1:78" ht="15.75" customHeight="1" x14ac:dyDescent="0.2">
      <c r="C1" s="4" t="s">
        <v>0</v>
      </c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37"/>
      <c r="T1" s="37"/>
      <c r="U1" s="37"/>
      <c r="V1" s="37"/>
      <c r="W1" s="37"/>
      <c r="X1" s="37"/>
      <c r="Y1" s="37"/>
      <c r="Z1" s="37"/>
      <c r="AA1" s="40"/>
      <c r="AB1" s="40"/>
      <c r="AC1" s="40"/>
      <c r="AD1" s="40"/>
      <c r="AE1" s="2"/>
      <c r="AF1" s="2"/>
      <c r="AO1" s="188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54"/>
      <c r="BS1" s="54"/>
      <c r="BT1" s="54"/>
      <c r="BU1" s="54"/>
      <c r="BV1" s="54"/>
      <c r="BW1" s="54"/>
      <c r="BX1" s="55"/>
    </row>
    <row r="2" spans="1:78" ht="15.75" customHeight="1" x14ac:dyDescent="0.2">
      <c r="C2" s="4" t="s">
        <v>1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7"/>
      <c r="T2" s="37"/>
      <c r="U2" s="37"/>
      <c r="V2" s="37"/>
      <c r="W2" s="37"/>
      <c r="X2" s="37"/>
      <c r="Y2" s="37"/>
      <c r="Z2" s="37"/>
      <c r="AA2" s="40"/>
      <c r="AB2" s="40"/>
      <c r="AC2" s="40"/>
      <c r="AD2" s="40"/>
      <c r="AE2" s="2"/>
      <c r="AF2" s="2"/>
      <c r="AO2" s="188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54"/>
      <c r="BS2" s="54"/>
      <c r="BT2" s="54"/>
      <c r="BU2" s="54"/>
      <c r="BV2" s="54"/>
      <c r="BW2" s="54"/>
      <c r="BX2" s="55"/>
    </row>
    <row r="3" spans="1:78" ht="9" customHeight="1" x14ac:dyDescent="0.2">
      <c r="C3" s="7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37"/>
      <c r="T3" s="37"/>
      <c r="U3" s="37"/>
      <c r="V3" s="37"/>
      <c r="W3" s="37"/>
      <c r="X3" s="37"/>
      <c r="Y3" s="37"/>
      <c r="Z3" s="37"/>
      <c r="AA3" s="40"/>
      <c r="AB3" s="40"/>
      <c r="AC3" s="40"/>
      <c r="AD3" s="40"/>
      <c r="AE3" s="2"/>
      <c r="AF3" s="2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54"/>
      <c r="BS3" s="54"/>
      <c r="BT3" s="54"/>
      <c r="BU3" s="54"/>
      <c r="BV3" s="54"/>
      <c r="BW3" s="54"/>
      <c r="BX3" s="56"/>
    </row>
    <row r="4" spans="1:78" s="158" customFormat="1" ht="15.6" x14ac:dyDescent="0.2">
      <c r="A4" s="160"/>
      <c r="B4" s="312" t="s">
        <v>127</v>
      </c>
      <c r="C4" s="312"/>
      <c r="D4" s="312"/>
      <c r="E4" s="162"/>
      <c r="F4" s="300" t="s">
        <v>2</v>
      </c>
      <c r="G4" s="300"/>
      <c r="H4" s="300"/>
      <c r="I4" s="300"/>
      <c r="J4" s="300"/>
      <c r="K4" s="300"/>
      <c r="L4" s="300"/>
      <c r="M4" s="300"/>
      <c r="N4" s="300"/>
      <c r="O4" s="300"/>
      <c r="P4" s="162"/>
      <c r="Q4" s="300" t="s">
        <v>3</v>
      </c>
      <c r="R4" s="300"/>
      <c r="S4" s="300"/>
      <c r="T4" s="300"/>
      <c r="U4" s="300"/>
      <c r="V4" s="300"/>
      <c r="W4" s="300"/>
      <c r="X4" s="300"/>
      <c r="Y4" s="300"/>
      <c r="Z4" s="300"/>
      <c r="AA4" s="162"/>
      <c r="AB4" s="300" t="s">
        <v>4</v>
      </c>
      <c r="AC4" s="300"/>
      <c r="AD4" s="300"/>
      <c r="AE4" s="300"/>
      <c r="AF4" s="300"/>
      <c r="AG4" s="300"/>
      <c r="AH4" s="300"/>
      <c r="AI4" s="300"/>
      <c r="AJ4" s="300"/>
      <c r="AK4" s="300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</row>
    <row r="5" spans="1:78" s="159" customFormat="1" ht="15" customHeight="1" x14ac:dyDescent="0.2">
      <c r="A5" s="163"/>
      <c r="B5" s="164"/>
      <c r="C5" s="165" t="str">
        <f>J32</f>
        <v>石川竜郎</v>
      </c>
      <c r="D5" s="166" t="str">
        <f>O32</f>
        <v>TEAM BLOWIN</v>
      </c>
      <c r="E5" s="167"/>
      <c r="F5" s="301" t="str">
        <f>Y32</f>
        <v>宮崎慶季</v>
      </c>
      <c r="G5" s="302"/>
      <c r="H5" s="302"/>
      <c r="I5" s="302"/>
      <c r="J5" s="302"/>
      <c r="K5" s="302" t="str">
        <f>AD32</f>
        <v>team friend</v>
      </c>
      <c r="L5" s="302"/>
      <c r="M5" s="302"/>
      <c r="N5" s="302"/>
      <c r="O5" s="303"/>
      <c r="P5" s="180"/>
      <c r="Q5" s="301" t="str">
        <f>AC103</f>
        <v>石田愛翔</v>
      </c>
      <c r="R5" s="302"/>
      <c r="S5" s="302"/>
      <c r="T5" s="302"/>
      <c r="U5" s="302"/>
      <c r="V5" s="304" t="str">
        <f>AH103</f>
        <v>土居中学校</v>
      </c>
      <c r="W5" s="304"/>
      <c r="X5" s="304"/>
      <c r="Y5" s="304"/>
      <c r="Z5" s="305"/>
      <c r="AA5" s="180"/>
      <c r="AB5" s="304" t="str">
        <f>AC114</f>
        <v>岡　隆盛</v>
      </c>
      <c r="AC5" s="304"/>
      <c r="AD5" s="304"/>
      <c r="AE5" s="304"/>
      <c r="AF5" s="304"/>
      <c r="AG5" s="304" t="str">
        <f>AH114</f>
        <v>めぐみと鯱</v>
      </c>
      <c r="AH5" s="304"/>
      <c r="AI5" s="304"/>
      <c r="AJ5" s="304"/>
      <c r="AK5" s="305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</row>
    <row r="6" spans="1:78" s="159" customFormat="1" ht="14.4" x14ac:dyDescent="0.2">
      <c r="A6" s="163"/>
      <c r="B6" s="164"/>
      <c r="C6" s="168" t="str">
        <f>J33</f>
        <v>仙波史也</v>
      </c>
      <c r="D6" s="169" t="str">
        <f>O33</f>
        <v>TEAM BLOWIN</v>
      </c>
      <c r="E6" s="167"/>
      <c r="F6" s="306" t="str">
        <f>Y33</f>
        <v>白川律稀</v>
      </c>
      <c r="G6" s="307"/>
      <c r="H6" s="307"/>
      <c r="I6" s="307"/>
      <c r="J6" s="307"/>
      <c r="K6" s="307" t="str">
        <f>AD33</f>
        <v>team friend</v>
      </c>
      <c r="L6" s="307"/>
      <c r="M6" s="307"/>
      <c r="N6" s="307"/>
      <c r="O6" s="308"/>
      <c r="P6" s="180"/>
      <c r="Q6" s="306" t="str">
        <f>AC104</f>
        <v>續木　晴</v>
      </c>
      <c r="R6" s="307"/>
      <c r="S6" s="307"/>
      <c r="T6" s="307"/>
      <c r="U6" s="307"/>
      <c r="V6" s="307" t="str">
        <f>AH104</f>
        <v>土居中学校</v>
      </c>
      <c r="W6" s="307"/>
      <c r="X6" s="307"/>
      <c r="Y6" s="307"/>
      <c r="Z6" s="308"/>
      <c r="AA6" s="180"/>
      <c r="AB6" s="309" t="str">
        <f>AC115</f>
        <v>矢野哲史</v>
      </c>
      <c r="AC6" s="309"/>
      <c r="AD6" s="309"/>
      <c r="AE6" s="309"/>
      <c r="AF6" s="309"/>
      <c r="AG6" s="309" t="str">
        <f>AH115</f>
        <v>めぐみと鯱</v>
      </c>
      <c r="AH6" s="309"/>
      <c r="AI6" s="309"/>
      <c r="AJ6" s="309"/>
      <c r="AK6" s="310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</row>
    <row r="7" spans="1:78" ht="4.5" customHeight="1" x14ac:dyDescent="0.2">
      <c r="C7" s="3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37"/>
      <c r="V7" s="37"/>
      <c r="W7" s="37"/>
      <c r="X7" s="37"/>
      <c r="Y7" s="37"/>
      <c r="Z7" s="37"/>
      <c r="AA7" s="5"/>
      <c r="AB7" s="5"/>
      <c r="AC7" s="5"/>
      <c r="AD7" s="5"/>
      <c r="AE7" s="5"/>
      <c r="AF7" s="37"/>
      <c r="AG7" s="37"/>
      <c r="AH7" s="37"/>
      <c r="AI7" s="37"/>
      <c r="AJ7" s="37"/>
      <c r="AK7" s="37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54"/>
      <c r="BA7" s="54"/>
      <c r="BB7" s="54"/>
      <c r="BC7" s="54"/>
      <c r="BD7" s="54"/>
      <c r="BE7" s="54"/>
      <c r="BF7" s="56"/>
      <c r="BL7" s="2"/>
      <c r="BM7" s="2"/>
      <c r="BN7" s="2"/>
      <c r="BO7" s="2"/>
      <c r="BP7" s="2"/>
      <c r="BQ7" s="2"/>
      <c r="BR7" s="2"/>
    </row>
    <row r="8" spans="1:78" s="158" customFormat="1" ht="13.5" customHeight="1" x14ac:dyDescent="0.2">
      <c r="A8" s="160"/>
      <c r="B8" s="161"/>
      <c r="C8" s="300" t="s">
        <v>5</v>
      </c>
      <c r="D8" s="300"/>
      <c r="E8" s="162"/>
      <c r="F8" s="300" t="s">
        <v>6</v>
      </c>
      <c r="G8" s="300"/>
      <c r="H8" s="300"/>
      <c r="I8" s="300"/>
      <c r="J8" s="300"/>
      <c r="K8" s="300"/>
      <c r="L8" s="300"/>
      <c r="M8" s="300"/>
      <c r="N8" s="300"/>
      <c r="O8" s="300"/>
      <c r="P8" s="162"/>
      <c r="Q8" s="300" t="s">
        <v>7</v>
      </c>
      <c r="R8" s="300"/>
      <c r="S8" s="300"/>
      <c r="T8" s="300"/>
      <c r="U8" s="300"/>
      <c r="V8" s="300"/>
      <c r="W8" s="300"/>
      <c r="X8" s="300"/>
      <c r="Y8" s="300"/>
      <c r="Z8" s="300"/>
      <c r="AA8" s="162"/>
      <c r="AB8" s="300" t="s">
        <v>8</v>
      </c>
      <c r="AC8" s="300"/>
      <c r="AD8" s="300"/>
      <c r="AE8" s="300"/>
      <c r="AF8" s="300"/>
      <c r="AG8" s="300"/>
      <c r="AH8" s="300"/>
      <c r="AI8" s="300"/>
      <c r="AJ8" s="300"/>
      <c r="AK8" s="300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</row>
    <row r="9" spans="1:78" s="159" customFormat="1" ht="15" customHeight="1" x14ac:dyDescent="0.2">
      <c r="A9" s="163"/>
      <c r="B9" s="164"/>
      <c r="C9" s="165" t="str">
        <f>J35</f>
        <v>河村拓哉</v>
      </c>
      <c r="D9" s="166" t="str">
        <f>O35</f>
        <v>A's</v>
      </c>
      <c r="E9" s="167"/>
      <c r="F9" s="301" t="str">
        <f>Y35</f>
        <v>大廣悠生</v>
      </c>
      <c r="G9" s="302"/>
      <c r="H9" s="302"/>
      <c r="I9" s="302"/>
      <c r="J9" s="302"/>
      <c r="K9" s="302" t="str">
        <f>AD35</f>
        <v>新宮中学校</v>
      </c>
      <c r="L9" s="302"/>
      <c r="M9" s="302"/>
      <c r="N9" s="302"/>
      <c r="O9" s="303"/>
      <c r="P9" s="180"/>
      <c r="Q9" s="301" t="str">
        <f>AC106</f>
        <v>石川勝志</v>
      </c>
      <c r="R9" s="302"/>
      <c r="S9" s="302"/>
      <c r="T9" s="302"/>
      <c r="U9" s="302"/>
      <c r="V9" s="302" t="str">
        <f>AH106</f>
        <v>サンダーズ</v>
      </c>
      <c r="W9" s="302"/>
      <c r="X9" s="302"/>
      <c r="Y9" s="302"/>
      <c r="Z9" s="303"/>
      <c r="AA9" s="180"/>
      <c r="AB9" s="304" t="str">
        <f>AC118</f>
        <v>髙橋　煌</v>
      </c>
      <c r="AC9" s="304"/>
      <c r="AD9" s="304"/>
      <c r="AE9" s="304"/>
      <c r="AF9" s="304"/>
      <c r="AG9" s="304" t="str">
        <f>AH118</f>
        <v>新宮中学校</v>
      </c>
      <c r="AH9" s="304"/>
      <c r="AI9" s="304"/>
      <c r="AJ9" s="304"/>
      <c r="AK9" s="305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</row>
    <row r="10" spans="1:78" s="159" customFormat="1" ht="15" customHeight="1" x14ac:dyDescent="0.2">
      <c r="A10" s="163"/>
      <c r="B10" s="164"/>
      <c r="C10" s="168" t="str">
        <f>J36</f>
        <v>石川陸翔</v>
      </c>
      <c r="D10" s="169" t="str">
        <f>O36</f>
        <v>土居中学校</v>
      </c>
      <c r="E10" s="167"/>
      <c r="F10" s="306" t="str">
        <f>Y36</f>
        <v>小松佑多</v>
      </c>
      <c r="G10" s="307"/>
      <c r="H10" s="307"/>
      <c r="I10" s="307"/>
      <c r="J10" s="307"/>
      <c r="K10" s="307" t="str">
        <f>AD36</f>
        <v>新宮中学校</v>
      </c>
      <c r="L10" s="307"/>
      <c r="M10" s="307"/>
      <c r="N10" s="307"/>
      <c r="O10" s="308"/>
      <c r="P10" s="180"/>
      <c r="Q10" s="306" t="str">
        <f>AC107</f>
        <v>中村憲二</v>
      </c>
      <c r="R10" s="307"/>
      <c r="S10" s="307"/>
      <c r="T10" s="307"/>
      <c r="U10" s="307"/>
      <c r="V10" s="307" t="str">
        <f>AH107</f>
        <v>サンダーズ</v>
      </c>
      <c r="W10" s="307"/>
      <c r="X10" s="307"/>
      <c r="Y10" s="307"/>
      <c r="Z10" s="308"/>
      <c r="AA10" s="180"/>
      <c r="AB10" s="309" t="str">
        <f>AC119</f>
        <v>篠原文章</v>
      </c>
      <c r="AC10" s="309"/>
      <c r="AD10" s="309"/>
      <c r="AE10" s="309"/>
      <c r="AF10" s="309"/>
      <c r="AG10" s="309" t="str">
        <f>AH119</f>
        <v>新宮中学校</v>
      </c>
      <c r="AH10" s="309"/>
      <c r="AI10" s="309"/>
      <c r="AJ10" s="309"/>
      <c r="AK10" s="310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</row>
    <row r="11" spans="1:78" ht="9" customHeight="1" x14ac:dyDescent="0.2">
      <c r="C11" s="3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7"/>
      <c r="V11" s="37"/>
      <c r="W11" s="37"/>
      <c r="X11" s="37"/>
      <c r="Y11" s="37"/>
      <c r="Z11" s="37"/>
      <c r="AA11" s="5"/>
      <c r="AB11" s="37"/>
      <c r="AC11" s="37"/>
      <c r="AD11" s="40"/>
      <c r="AE11" s="40"/>
      <c r="AF11" s="40"/>
      <c r="AG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54"/>
      <c r="BU11" s="54"/>
      <c r="BV11" s="54"/>
      <c r="BW11" s="54"/>
      <c r="BX11" s="54"/>
      <c r="BY11" s="54"/>
      <c r="BZ11" s="56"/>
    </row>
    <row r="12" spans="1:78" ht="9" customHeight="1" x14ac:dyDescent="0.2">
      <c r="C12" s="3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37"/>
      <c r="V12" s="37"/>
      <c r="W12" s="37"/>
      <c r="X12" s="37"/>
      <c r="Y12" s="37"/>
      <c r="Z12" s="37"/>
      <c r="AA12" s="5"/>
      <c r="AB12" s="37"/>
      <c r="AC12" s="37"/>
      <c r="AD12" s="40"/>
      <c r="AE12" s="40"/>
      <c r="AF12" s="40"/>
      <c r="AG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54"/>
      <c r="BU12" s="54"/>
      <c r="BV12" s="54"/>
      <c r="BW12" s="54"/>
      <c r="BX12" s="54"/>
      <c r="BY12" s="54"/>
      <c r="BZ12" s="56"/>
    </row>
    <row r="13" spans="1:78" s="158" customFormat="1" ht="15.6" x14ac:dyDescent="0.2">
      <c r="A13" s="160"/>
      <c r="B13" s="161"/>
      <c r="C13" s="300"/>
      <c r="D13" s="300"/>
      <c r="E13" s="311" t="s">
        <v>126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00" t="s">
        <v>9</v>
      </c>
      <c r="R13" s="300"/>
      <c r="S13" s="300"/>
      <c r="T13" s="300"/>
      <c r="U13" s="300"/>
      <c r="V13" s="300"/>
      <c r="W13" s="300"/>
      <c r="X13" s="300"/>
      <c r="Y13" s="300"/>
      <c r="Z13" s="300"/>
      <c r="AA13" s="162"/>
      <c r="AB13" s="300" t="s">
        <v>10</v>
      </c>
      <c r="AC13" s="300"/>
      <c r="AD13" s="300"/>
      <c r="AE13" s="300"/>
      <c r="AF13" s="300"/>
      <c r="AG13" s="300"/>
      <c r="AH13" s="300"/>
      <c r="AI13" s="300"/>
      <c r="AJ13" s="300"/>
      <c r="AK13" s="300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</row>
    <row r="14" spans="1:78" s="159" customFormat="1" ht="15" customHeight="1" x14ac:dyDescent="0.2">
      <c r="A14" s="163"/>
      <c r="B14" s="313" t="s">
        <v>128</v>
      </c>
      <c r="C14" s="170"/>
      <c r="D14" s="171"/>
      <c r="E14" s="171"/>
      <c r="F14" s="293" t="str">
        <f>J130</f>
        <v>合田姫愛</v>
      </c>
      <c r="G14" s="294"/>
      <c r="H14" s="294"/>
      <c r="I14" s="294"/>
      <c r="J14" s="294"/>
      <c r="K14" s="294" t="str">
        <f>O130</f>
        <v>新宮中学校</v>
      </c>
      <c r="L14" s="294"/>
      <c r="M14" s="294"/>
      <c r="N14" s="294"/>
      <c r="O14" s="295"/>
      <c r="P14" s="180"/>
      <c r="Q14" s="294" t="str">
        <f>Y130</f>
        <v>戸田妃葉璃</v>
      </c>
      <c r="R14" s="294"/>
      <c r="S14" s="294"/>
      <c r="T14" s="294"/>
      <c r="U14" s="294"/>
      <c r="V14" s="294" t="str">
        <f>AD130</f>
        <v>新宮バド同好会</v>
      </c>
      <c r="W14" s="294"/>
      <c r="X14" s="294"/>
      <c r="Y14" s="294"/>
      <c r="Z14" s="295"/>
      <c r="AA14" s="180"/>
      <c r="AB14" s="294" t="str">
        <f>N164</f>
        <v>宮崎綾乃</v>
      </c>
      <c r="AC14" s="294"/>
      <c r="AD14" s="294"/>
      <c r="AE14" s="294"/>
      <c r="AF14" s="294"/>
      <c r="AG14" s="294" t="str">
        <f>S164</f>
        <v>team friend</v>
      </c>
      <c r="AH14" s="294"/>
      <c r="AI14" s="294"/>
      <c r="AJ14" s="294"/>
      <c r="AK14" s="29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</row>
    <row r="15" spans="1:78" s="159" customFormat="1" ht="15" customHeight="1" x14ac:dyDescent="0.2">
      <c r="A15" s="163"/>
      <c r="B15" s="164"/>
      <c r="C15" s="170"/>
      <c r="D15" s="171"/>
      <c r="E15" s="171"/>
      <c r="F15" s="296" t="str">
        <f>J131</f>
        <v>合田愛桜</v>
      </c>
      <c r="G15" s="297"/>
      <c r="H15" s="297"/>
      <c r="I15" s="297"/>
      <c r="J15" s="297"/>
      <c r="K15" s="297" t="str">
        <f>O131</f>
        <v>新宮中学校</v>
      </c>
      <c r="L15" s="297"/>
      <c r="M15" s="297"/>
      <c r="N15" s="297"/>
      <c r="O15" s="298"/>
      <c r="P15" s="180"/>
      <c r="Q15" s="297" t="str">
        <f>Y131</f>
        <v>石川紫音</v>
      </c>
      <c r="R15" s="297"/>
      <c r="S15" s="297"/>
      <c r="T15" s="297"/>
      <c r="U15" s="297"/>
      <c r="V15" s="297" t="str">
        <f>AD131</f>
        <v>新宮バド同好会</v>
      </c>
      <c r="W15" s="297"/>
      <c r="X15" s="297"/>
      <c r="Y15" s="297"/>
      <c r="Z15" s="298"/>
      <c r="AA15" s="180"/>
      <c r="AB15" s="297" t="str">
        <f>N165</f>
        <v>白川亜美</v>
      </c>
      <c r="AC15" s="297"/>
      <c r="AD15" s="297"/>
      <c r="AE15" s="297"/>
      <c r="AF15" s="297"/>
      <c r="AG15" s="297" t="str">
        <f>S165</f>
        <v>team friend</v>
      </c>
      <c r="AH15" s="297"/>
      <c r="AI15" s="297"/>
      <c r="AJ15" s="297"/>
      <c r="AK15" s="298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</row>
    <row r="16" spans="1:78" ht="5.25" customHeight="1" x14ac:dyDescent="0.2">
      <c r="C16" s="172"/>
      <c r="D16" s="173"/>
      <c r="E16" s="173"/>
      <c r="F16" s="5"/>
      <c r="G16" s="5"/>
      <c r="H16" s="5"/>
      <c r="I16" s="5"/>
      <c r="J16" s="37"/>
      <c r="K16" s="37"/>
      <c r="L16" s="37"/>
      <c r="M16" s="37"/>
      <c r="N16" s="37"/>
      <c r="O16" s="37"/>
      <c r="P16" s="37"/>
      <c r="Q16" s="5"/>
      <c r="R16" s="5"/>
      <c r="S16" s="5"/>
      <c r="T16" s="5"/>
      <c r="U16" s="37"/>
      <c r="V16" s="37"/>
      <c r="W16" s="37"/>
      <c r="X16" s="37"/>
      <c r="Y16" s="37"/>
      <c r="Z16" s="37"/>
      <c r="AA16" s="37"/>
      <c r="AB16" s="5"/>
      <c r="AC16" s="5"/>
      <c r="AD16" s="5"/>
      <c r="AE16" s="5"/>
      <c r="AF16" s="37"/>
      <c r="AG16" s="37"/>
      <c r="AH16" s="37"/>
      <c r="AI16" s="37"/>
      <c r="AJ16" s="37"/>
      <c r="AK16" s="37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54"/>
      <c r="BA16" s="54"/>
      <c r="BB16" s="54"/>
      <c r="BC16" s="54"/>
      <c r="BD16" s="54"/>
      <c r="BE16" s="54"/>
      <c r="BF16" s="56"/>
      <c r="BL16" s="2"/>
      <c r="BM16" s="2"/>
      <c r="BN16" s="2"/>
      <c r="BO16" s="2"/>
      <c r="BP16" s="2"/>
      <c r="BQ16" s="2"/>
      <c r="BR16" s="2"/>
    </row>
    <row r="17" spans="1:77" s="158" customFormat="1" ht="13.5" customHeight="1" x14ac:dyDescent="0.2">
      <c r="A17" s="160"/>
      <c r="B17" s="161"/>
      <c r="C17" s="299"/>
      <c r="D17" s="299"/>
      <c r="E17" s="174"/>
      <c r="F17" s="300" t="s">
        <v>11</v>
      </c>
      <c r="G17" s="300"/>
      <c r="H17" s="300"/>
      <c r="I17" s="300"/>
      <c r="J17" s="300"/>
      <c r="K17" s="300"/>
      <c r="L17" s="300"/>
      <c r="M17" s="300"/>
      <c r="N17" s="300"/>
      <c r="O17" s="300"/>
      <c r="P17" s="162"/>
      <c r="Q17" s="300" t="s">
        <v>12</v>
      </c>
      <c r="R17" s="300"/>
      <c r="S17" s="300"/>
      <c r="T17" s="300"/>
      <c r="U17" s="300"/>
      <c r="V17" s="300"/>
      <c r="W17" s="300"/>
      <c r="X17" s="300"/>
      <c r="Y17" s="300"/>
      <c r="Z17" s="300"/>
      <c r="AA17" s="162"/>
      <c r="AB17" s="300" t="s">
        <v>13</v>
      </c>
      <c r="AC17" s="300"/>
      <c r="AD17" s="300"/>
      <c r="AE17" s="300"/>
      <c r="AF17" s="300"/>
      <c r="AG17" s="300"/>
      <c r="AH17" s="300"/>
      <c r="AI17" s="300"/>
      <c r="AJ17" s="300"/>
      <c r="AK17" s="300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</row>
    <row r="18" spans="1:77" s="159" customFormat="1" ht="15" customHeight="1" x14ac:dyDescent="0.2">
      <c r="A18" s="163"/>
      <c r="B18" s="164"/>
      <c r="C18" s="170"/>
      <c r="D18" s="171"/>
      <c r="E18" s="171"/>
      <c r="F18" s="293" t="str">
        <f>J133</f>
        <v>合田亜里砂</v>
      </c>
      <c r="G18" s="294"/>
      <c r="H18" s="294"/>
      <c r="I18" s="294"/>
      <c r="J18" s="294"/>
      <c r="K18" s="294" t="str">
        <f>O133</f>
        <v>土居クラブ</v>
      </c>
      <c r="L18" s="294"/>
      <c r="M18" s="294"/>
      <c r="N18" s="294"/>
      <c r="O18" s="295"/>
      <c r="P18" s="180"/>
      <c r="Q18" s="294" t="str">
        <f>Y133</f>
        <v>加藤陽夏</v>
      </c>
      <c r="R18" s="294"/>
      <c r="S18" s="294"/>
      <c r="T18" s="294"/>
      <c r="U18" s="294"/>
      <c r="V18" s="294" t="str">
        <f>AD133</f>
        <v>土居中学校</v>
      </c>
      <c r="W18" s="294"/>
      <c r="X18" s="294"/>
      <c r="Y18" s="294"/>
      <c r="Z18" s="295"/>
      <c r="AA18" s="180"/>
      <c r="AB18" s="294" t="str">
        <f>N167</f>
        <v>三窪　要</v>
      </c>
      <c r="AC18" s="294"/>
      <c r="AD18" s="294"/>
      <c r="AE18" s="294"/>
      <c r="AF18" s="294"/>
      <c r="AG18" s="294" t="str">
        <f>S167</f>
        <v>新宮中学校</v>
      </c>
      <c r="AH18" s="294"/>
      <c r="AI18" s="294"/>
      <c r="AJ18" s="294"/>
      <c r="AK18" s="29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</row>
    <row r="19" spans="1:77" s="159" customFormat="1" ht="15" customHeight="1" x14ac:dyDescent="0.2">
      <c r="A19" s="163"/>
      <c r="B19" s="164"/>
      <c r="C19" s="170"/>
      <c r="D19" s="171"/>
      <c r="E19" s="171"/>
      <c r="F19" s="296" t="str">
        <f>J134</f>
        <v>川上梨絵</v>
      </c>
      <c r="G19" s="297"/>
      <c r="H19" s="297"/>
      <c r="I19" s="297"/>
      <c r="J19" s="297"/>
      <c r="K19" s="297" t="str">
        <f>O134</f>
        <v>土居クラブ</v>
      </c>
      <c r="L19" s="297"/>
      <c r="M19" s="297"/>
      <c r="N19" s="297"/>
      <c r="O19" s="298"/>
      <c r="P19" s="180"/>
      <c r="Q19" s="297" t="str">
        <f>Y134</f>
        <v>滝本美音</v>
      </c>
      <c r="R19" s="297"/>
      <c r="S19" s="297"/>
      <c r="T19" s="297"/>
      <c r="U19" s="297"/>
      <c r="V19" s="297" t="str">
        <f>AD134</f>
        <v>土居中学校</v>
      </c>
      <c r="W19" s="297"/>
      <c r="X19" s="297"/>
      <c r="Y19" s="297"/>
      <c r="Z19" s="298"/>
      <c r="AA19" s="180"/>
      <c r="AB19" s="297" t="str">
        <f>N168</f>
        <v>森下葵夏</v>
      </c>
      <c r="AC19" s="297"/>
      <c r="AD19" s="297"/>
      <c r="AE19" s="297"/>
      <c r="AF19" s="297"/>
      <c r="AG19" s="297" t="str">
        <f>S168</f>
        <v>新宮中学校</v>
      </c>
      <c r="AH19" s="297"/>
      <c r="AI19" s="297"/>
      <c r="AJ19" s="297"/>
      <c r="AK19" s="298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</row>
    <row r="20" spans="1:77" ht="15" customHeight="1" x14ac:dyDescent="0.2"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6"/>
      <c r="Q20" s="6"/>
      <c r="R20" s="6"/>
      <c r="S20" s="6"/>
      <c r="T20" s="37"/>
      <c r="U20" s="37"/>
      <c r="V20" s="37"/>
      <c r="W20" s="37"/>
      <c r="X20" s="37"/>
      <c r="Y20" s="37"/>
      <c r="Z20" s="37"/>
      <c r="AA20" s="6"/>
      <c r="AB20" s="6"/>
      <c r="AC20" s="6"/>
      <c r="AD20" s="6"/>
      <c r="AE20" s="6"/>
      <c r="AF20" s="6"/>
      <c r="AG20" s="6"/>
      <c r="AH20" s="6"/>
      <c r="AI20" s="6"/>
      <c r="AJ20" s="6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54"/>
      <c r="BT20" s="54"/>
      <c r="BU20" s="54"/>
      <c r="BV20" s="54"/>
      <c r="BW20" s="54"/>
      <c r="BX20" s="54"/>
      <c r="BY20" s="56"/>
    </row>
    <row r="21" spans="1:77" ht="15" customHeight="1" x14ac:dyDescent="0.2"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6"/>
      <c r="Q21" s="6"/>
      <c r="R21" s="6"/>
      <c r="S21" s="6"/>
      <c r="T21" s="37"/>
      <c r="U21" s="37"/>
      <c r="V21" s="37"/>
      <c r="W21" s="37"/>
      <c r="X21" s="37"/>
      <c r="Y21" s="37"/>
      <c r="Z21" s="37"/>
      <c r="AA21" s="6"/>
      <c r="AB21" s="6"/>
      <c r="AC21" s="6"/>
      <c r="AD21" s="6"/>
      <c r="AE21" s="6"/>
      <c r="AF21" s="6"/>
      <c r="AG21" s="6"/>
      <c r="AH21" s="6"/>
      <c r="AI21" s="6"/>
      <c r="AJ21" s="6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54"/>
      <c r="BT21" s="54"/>
      <c r="BU21" s="54"/>
      <c r="BV21" s="54"/>
      <c r="BW21" s="54"/>
      <c r="BX21" s="54"/>
      <c r="BY21" s="56"/>
    </row>
    <row r="22" spans="1:77" ht="15" customHeight="1" x14ac:dyDescent="0.2">
      <c r="C22" s="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  <c r="P22" s="6"/>
      <c r="Q22" s="6"/>
      <c r="R22" s="6"/>
      <c r="S22" s="6"/>
      <c r="T22" s="37"/>
      <c r="U22" s="37"/>
      <c r="V22" s="37"/>
      <c r="W22" s="37"/>
      <c r="X22" s="37"/>
      <c r="Y22" s="37"/>
      <c r="Z22" s="37"/>
      <c r="AA22" s="6"/>
      <c r="AB22" s="6"/>
      <c r="AC22" s="6"/>
      <c r="AD22" s="6"/>
      <c r="AE22" s="6"/>
      <c r="AF22" s="6"/>
      <c r="AG22" s="6"/>
      <c r="AH22" s="6"/>
      <c r="AI22" s="6"/>
      <c r="AJ22" s="6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54"/>
      <c r="BT22" s="54"/>
      <c r="BU22" s="54"/>
      <c r="BV22" s="54"/>
      <c r="BW22" s="54"/>
      <c r="BX22" s="54"/>
      <c r="BY22" s="56"/>
    </row>
    <row r="23" spans="1:77" ht="15" customHeight="1" x14ac:dyDescent="0.2">
      <c r="C23" s="7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6"/>
      <c r="Q23" s="6"/>
      <c r="R23" s="6"/>
      <c r="S23" s="6"/>
      <c r="T23" s="37"/>
      <c r="U23" s="37"/>
      <c r="V23" s="37"/>
      <c r="W23" s="37"/>
      <c r="X23" s="37"/>
      <c r="Y23" s="37"/>
      <c r="Z23" s="37"/>
      <c r="AA23" s="6"/>
      <c r="AB23" s="6"/>
      <c r="AC23" s="6"/>
      <c r="AD23" s="6"/>
      <c r="AE23" s="6"/>
      <c r="AF23" s="6"/>
      <c r="AG23" s="6"/>
      <c r="AH23" s="6"/>
      <c r="AI23" s="6"/>
      <c r="AJ23" s="6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54"/>
      <c r="BT23" s="54"/>
      <c r="BU23" s="54"/>
      <c r="BV23" s="54"/>
      <c r="BW23" s="54"/>
      <c r="BX23" s="54"/>
      <c r="BY23" s="56"/>
    </row>
    <row r="24" spans="1:77" ht="15" customHeight="1" x14ac:dyDescent="0.2">
      <c r="C24" s="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6"/>
      <c r="Q24" s="6"/>
      <c r="R24" s="6"/>
      <c r="S24" s="6"/>
      <c r="T24" s="37"/>
      <c r="U24" s="37"/>
      <c r="V24" s="37"/>
      <c r="W24" s="37"/>
      <c r="X24" s="37"/>
      <c r="Y24" s="37"/>
      <c r="Z24" s="37"/>
      <c r="AA24" s="6"/>
      <c r="AB24" s="6"/>
      <c r="AC24" s="6"/>
      <c r="AD24" s="6"/>
      <c r="AE24" s="6"/>
      <c r="AF24" s="6"/>
      <c r="AG24" s="6"/>
      <c r="AH24" s="6"/>
      <c r="AI24" s="6"/>
      <c r="AJ24" s="6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54"/>
      <c r="BT24" s="54"/>
      <c r="BU24" s="54"/>
      <c r="BV24" s="54"/>
      <c r="BW24" s="54"/>
      <c r="BX24" s="54"/>
      <c r="BY24" s="56"/>
    </row>
    <row r="25" spans="1:77" ht="15" customHeight="1" x14ac:dyDescent="0.2">
      <c r="C25" s="7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6"/>
      <c r="R25" s="6"/>
      <c r="S25" s="6"/>
      <c r="T25" s="37"/>
      <c r="U25" s="37"/>
      <c r="V25" s="37"/>
      <c r="W25" s="37"/>
      <c r="X25" s="37"/>
      <c r="Y25" s="37"/>
      <c r="Z25" s="37"/>
      <c r="AA25" s="6"/>
      <c r="AB25" s="6"/>
      <c r="AC25" s="6"/>
      <c r="AD25" s="6"/>
      <c r="AE25" s="6"/>
      <c r="AF25" s="6"/>
      <c r="AG25" s="6"/>
      <c r="AH25" s="6"/>
      <c r="AI25" s="6"/>
      <c r="AJ25" s="6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54"/>
      <c r="BT25" s="54"/>
      <c r="BU25" s="54"/>
      <c r="BV25" s="54"/>
      <c r="BW25" s="54"/>
      <c r="BX25" s="54"/>
      <c r="BY25" s="56"/>
    </row>
    <row r="26" spans="1:77" ht="15" customHeight="1" x14ac:dyDescent="0.2">
      <c r="C26" s="7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6"/>
      <c r="R26" s="6"/>
      <c r="S26" s="6"/>
      <c r="T26" s="37"/>
      <c r="U26" s="37"/>
      <c r="V26" s="37"/>
      <c r="W26" s="37"/>
      <c r="X26" s="37"/>
      <c r="Y26" s="37"/>
      <c r="Z26" s="37"/>
      <c r="AA26" s="6"/>
      <c r="AB26" s="6"/>
      <c r="AC26" s="6"/>
      <c r="AD26" s="6"/>
      <c r="AE26" s="6"/>
      <c r="AF26" s="6"/>
      <c r="AG26" s="6"/>
      <c r="AH26" s="6"/>
      <c r="AI26" s="6"/>
      <c r="AJ26" s="6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54"/>
      <c r="BT26" s="54"/>
      <c r="BU26" s="54"/>
      <c r="BV26" s="54"/>
      <c r="BW26" s="54"/>
      <c r="BX26" s="54"/>
      <c r="BY26" s="56"/>
    </row>
    <row r="27" spans="1:77" ht="15" customHeight="1" x14ac:dyDescent="0.2">
      <c r="A27" s="410" t="s">
        <v>14</v>
      </c>
      <c r="B27" s="410"/>
      <c r="C27" s="41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6"/>
      <c r="R27" s="6"/>
      <c r="S27" s="6"/>
      <c r="T27" s="37"/>
      <c r="U27" s="37"/>
      <c r="V27" s="37"/>
      <c r="W27" s="37"/>
      <c r="X27" s="37"/>
      <c r="Y27" s="37"/>
      <c r="Z27" s="37"/>
      <c r="AA27" s="6"/>
      <c r="AB27" s="6"/>
      <c r="AC27" s="6"/>
      <c r="AD27" s="6"/>
      <c r="AE27" s="6"/>
      <c r="AF27" s="6"/>
      <c r="AG27" s="6"/>
      <c r="AH27" s="6"/>
      <c r="AI27" s="6"/>
      <c r="AJ27" s="6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54"/>
      <c r="BT27" s="54"/>
      <c r="BU27" s="54"/>
      <c r="BV27" s="54"/>
      <c r="BW27" s="54"/>
      <c r="BX27" s="54"/>
      <c r="BY27" s="56"/>
    </row>
    <row r="28" spans="1:77" ht="15" customHeight="1" thickBot="1" x14ac:dyDescent="0.2">
      <c r="A28" s="411"/>
      <c r="B28" s="411"/>
      <c r="C28" s="411"/>
      <c r="D28" s="177"/>
      <c r="E28" s="178"/>
      <c r="F28" s="178"/>
      <c r="G28" s="178"/>
      <c r="H28" s="175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84"/>
      <c r="AD28" s="184"/>
      <c r="AE28" s="184"/>
      <c r="AF28" s="184"/>
      <c r="AG28" s="186"/>
      <c r="AH28" s="187"/>
      <c r="AI28" s="187"/>
      <c r="AJ28" s="187"/>
      <c r="AK28" s="187"/>
      <c r="AL28" s="187"/>
      <c r="AM28" s="175"/>
      <c r="AN28" s="175"/>
      <c r="AO28" s="175"/>
      <c r="AP28" s="175"/>
      <c r="AQ28" s="175"/>
      <c r="AR28" s="175"/>
      <c r="BL28" s="2"/>
      <c r="BM28" s="2"/>
      <c r="BN28" s="2"/>
      <c r="BO28" s="2"/>
      <c r="BP28" s="2"/>
      <c r="BQ28" s="2"/>
      <c r="BR28" s="2"/>
    </row>
    <row r="29" spans="1:77" ht="12" customHeight="1" x14ac:dyDescent="0.15">
      <c r="A29" s="11"/>
      <c r="B29" s="11"/>
      <c r="C29" s="8"/>
      <c r="D29" s="9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42"/>
      <c r="AD29" s="42"/>
      <c r="AE29" s="42"/>
      <c r="AF29" s="42"/>
      <c r="AG29" s="44"/>
      <c r="AH29" s="50"/>
      <c r="AI29" s="50"/>
      <c r="AJ29" s="50"/>
      <c r="AK29" s="50"/>
      <c r="AL29" s="50"/>
      <c r="AM29" s="11"/>
      <c r="AN29" s="11"/>
      <c r="AO29" s="11"/>
      <c r="AP29" s="11"/>
      <c r="AQ29" s="11"/>
      <c r="AR29" s="11"/>
      <c r="BL29" s="2"/>
      <c r="BM29" s="2"/>
      <c r="BN29" s="2"/>
      <c r="BO29" s="2"/>
      <c r="BP29" s="2"/>
      <c r="BQ29" s="2"/>
      <c r="BR29" s="2"/>
    </row>
    <row r="30" spans="1:77" ht="12.6" customHeight="1" x14ac:dyDescent="0.15">
      <c r="C30" s="8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42"/>
      <c r="AL30" s="42"/>
      <c r="AM30" s="42"/>
      <c r="AN30" s="43"/>
      <c r="AO30" s="50"/>
      <c r="AP30" s="50"/>
      <c r="BL30" s="2"/>
      <c r="BM30" s="2"/>
      <c r="BN30" s="2"/>
      <c r="BO30" s="2"/>
      <c r="BP30" s="2"/>
      <c r="BQ30" s="2"/>
      <c r="BR30" s="2"/>
    </row>
    <row r="31" spans="1:77" ht="13.05" customHeight="1" x14ac:dyDescent="0.25">
      <c r="B31" s="194" t="s">
        <v>15</v>
      </c>
      <c r="C31" s="194"/>
      <c r="D31" s="77"/>
      <c r="E31" s="77"/>
      <c r="F31" s="77"/>
      <c r="G31" s="77"/>
      <c r="H31" s="77"/>
      <c r="I31" s="77"/>
      <c r="J31" s="51" t="s">
        <v>16</v>
      </c>
      <c r="Y31" s="51" t="s">
        <v>17</v>
      </c>
      <c r="Z31" s="2"/>
      <c r="AA31" s="2"/>
      <c r="AB31" s="2"/>
      <c r="AC31" s="2"/>
      <c r="AD31" s="2"/>
      <c r="AE31" s="2"/>
      <c r="AF31" s="2"/>
      <c r="AI31" s="33"/>
      <c r="AJ31" s="33"/>
      <c r="AK31" s="33"/>
      <c r="AL31" s="33"/>
      <c r="AX31" s="50"/>
      <c r="AY31" s="50"/>
      <c r="BL31" s="2"/>
      <c r="BM31" s="2"/>
      <c r="BN31" s="2"/>
      <c r="BO31" s="2"/>
      <c r="BP31" s="2"/>
      <c r="BQ31" s="2"/>
      <c r="BR31" s="2"/>
    </row>
    <row r="32" spans="1:77" ht="13.05" customHeight="1" x14ac:dyDescent="0.2">
      <c r="B32" s="194"/>
      <c r="C32" s="194"/>
      <c r="D32" s="77"/>
      <c r="E32" s="77"/>
      <c r="F32" s="77"/>
      <c r="G32" s="77"/>
      <c r="H32" s="77"/>
      <c r="I32" s="77"/>
      <c r="J32" s="260" t="str">
        <f>C55</f>
        <v>石川竜郎</v>
      </c>
      <c r="K32" s="261"/>
      <c r="L32" s="261"/>
      <c r="M32" s="261"/>
      <c r="N32" s="261"/>
      <c r="O32" s="261" t="str">
        <f>D55</f>
        <v>TEAM BLOWIN</v>
      </c>
      <c r="P32" s="261"/>
      <c r="Q32" s="261"/>
      <c r="R32" s="261"/>
      <c r="S32" s="261"/>
      <c r="T32" s="262"/>
      <c r="U32" s="182"/>
      <c r="V32" s="183"/>
      <c r="W32" s="183"/>
      <c r="Y32" s="260" t="str">
        <f>C46</f>
        <v>宮崎慶季</v>
      </c>
      <c r="Z32" s="261"/>
      <c r="AA32" s="261"/>
      <c r="AB32" s="261"/>
      <c r="AC32" s="261"/>
      <c r="AD32" s="261" t="str">
        <f>D46</f>
        <v>team friend</v>
      </c>
      <c r="AE32" s="261"/>
      <c r="AF32" s="261"/>
      <c r="AG32" s="261"/>
      <c r="AH32" s="261"/>
      <c r="AI32" s="262"/>
      <c r="BL32" s="2"/>
      <c r="BM32" s="2"/>
      <c r="BN32" s="2"/>
      <c r="BO32" s="2"/>
      <c r="BP32" s="2"/>
      <c r="BQ32" s="2"/>
      <c r="BR32" s="2"/>
    </row>
    <row r="33" spans="2:70" ht="13.05" customHeight="1" x14ac:dyDescent="0.2">
      <c r="B33" s="194" t="s">
        <v>18</v>
      </c>
      <c r="C33" s="194"/>
      <c r="D33" s="77"/>
      <c r="E33" s="77"/>
      <c r="F33" s="77"/>
      <c r="G33" s="77"/>
      <c r="H33" s="77"/>
      <c r="I33" s="77"/>
      <c r="J33" s="263" t="str">
        <f>C56</f>
        <v>仙波史也</v>
      </c>
      <c r="K33" s="264"/>
      <c r="L33" s="264"/>
      <c r="M33" s="264"/>
      <c r="N33" s="264"/>
      <c r="O33" s="264" t="str">
        <f>D56</f>
        <v>TEAM BLOWIN</v>
      </c>
      <c r="P33" s="264"/>
      <c r="Q33" s="264"/>
      <c r="R33" s="264"/>
      <c r="S33" s="264"/>
      <c r="T33" s="265"/>
      <c r="U33" s="182"/>
      <c r="V33" s="183"/>
      <c r="W33" s="183"/>
      <c r="Y33" s="263" t="str">
        <f>C47</f>
        <v>白川律稀</v>
      </c>
      <c r="Z33" s="264"/>
      <c r="AA33" s="264"/>
      <c r="AB33" s="264"/>
      <c r="AC33" s="264"/>
      <c r="AD33" s="264" t="str">
        <f>D47</f>
        <v>team friend</v>
      </c>
      <c r="AE33" s="264"/>
      <c r="AF33" s="264"/>
      <c r="AG33" s="264"/>
      <c r="AH33" s="264"/>
      <c r="AI33" s="265"/>
      <c r="BL33" s="2"/>
      <c r="BM33" s="2"/>
      <c r="BN33" s="2"/>
      <c r="BO33" s="2"/>
      <c r="BP33" s="2"/>
      <c r="BQ33" s="2"/>
      <c r="BR33" s="2"/>
    </row>
    <row r="34" spans="2:70" ht="19.2" customHeight="1" x14ac:dyDescent="0.25">
      <c r="B34" s="194"/>
      <c r="C34" s="194"/>
      <c r="D34" s="77"/>
      <c r="E34" s="77"/>
      <c r="F34" s="77"/>
      <c r="G34" s="77"/>
      <c r="H34" s="77"/>
      <c r="I34" s="77"/>
      <c r="J34" s="81" t="s">
        <v>19</v>
      </c>
      <c r="K34" s="181"/>
      <c r="L34" s="181"/>
      <c r="M34" s="181"/>
      <c r="N34" s="181"/>
      <c r="O34" s="181"/>
      <c r="P34" s="181"/>
      <c r="Q34" s="181"/>
      <c r="R34" s="181"/>
      <c r="S34" s="33"/>
      <c r="T34" s="181"/>
      <c r="U34" s="181"/>
      <c r="V34" s="181"/>
      <c r="W34" s="181"/>
      <c r="Y34" s="81" t="s">
        <v>20</v>
      </c>
      <c r="Z34" s="181"/>
      <c r="AA34" s="181"/>
      <c r="AB34" s="181"/>
      <c r="AC34" s="181"/>
      <c r="AD34" s="181"/>
      <c r="AE34" s="181"/>
      <c r="AF34" s="181"/>
      <c r="AG34" s="181"/>
      <c r="AH34" s="33"/>
      <c r="BL34" s="2"/>
      <c r="BM34" s="2"/>
      <c r="BN34" s="2"/>
      <c r="BO34" s="2"/>
      <c r="BP34" s="2"/>
      <c r="BQ34" s="2"/>
      <c r="BR34" s="2"/>
    </row>
    <row r="35" spans="2:70" ht="13.05" customHeight="1" x14ac:dyDescent="0.2">
      <c r="B35" s="179"/>
      <c r="C35" s="179"/>
      <c r="D35" s="77"/>
      <c r="E35" s="77"/>
      <c r="F35" s="77"/>
      <c r="G35" s="77"/>
      <c r="H35" s="77"/>
      <c r="I35" s="77"/>
      <c r="J35" s="260" t="str">
        <f>C43</f>
        <v>河村拓哉</v>
      </c>
      <c r="K35" s="261"/>
      <c r="L35" s="261"/>
      <c r="M35" s="261"/>
      <c r="N35" s="261"/>
      <c r="O35" s="261" t="str">
        <f>D43</f>
        <v>A's</v>
      </c>
      <c r="P35" s="261"/>
      <c r="Q35" s="261"/>
      <c r="R35" s="261"/>
      <c r="S35" s="261"/>
      <c r="T35" s="262"/>
      <c r="U35" s="182"/>
      <c r="V35" s="183"/>
      <c r="W35" s="183"/>
      <c r="Y35" s="260" t="str">
        <f>C49</f>
        <v>大廣悠生</v>
      </c>
      <c r="Z35" s="261"/>
      <c r="AA35" s="261"/>
      <c r="AB35" s="261"/>
      <c r="AC35" s="261"/>
      <c r="AD35" s="261" t="str">
        <f>D49</f>
        <v>新宮中学校</v>
      </c>
      <c r="AE35" s="261"/>
      <c r="AF35" s="261"/>
      <c r="AG35" s="261"/>
      <c r="AH35" s="261"/>
      <c r="AI35" s="262"/>
      <c r="BL35" s="2"/>
      <c r="BM35" s="2"/>
      <c r="BN35" s="2"/>
      <c r="BO35" s="2"/>
      <c r="BP35" s="2"/>
      <c r="BQ35" s="2"/>
      <c r="BR35" s="2"/>
    </row>
    <row r="36" spans="2:70" ht="13.05" customHeight="1" x14ac:dyDescent="0.25">
      <c r="B36" s="179"/>
      <c r="C36" s="179"/>
      <c r="D36" s="77"/>
      <c r="E36" s="77"/>
      <c r="F36" s="77"/>
      <c r="G36" s="77"/>
      <c r="H36" s="77"/>
      <c r="I36" s="77"/>
      <c r="J36" s="263" t="str">
        <f>C44</f>
        <v>石川陸翔</v>
      </c>
      <c r="K36" s="264"/>
      <c r="L36" s="264"/>
      <c r="M36" s="264"/>
      <c r="N36" s="264"/>
      <c r="O36" s="264" t="str">
        <f>D44</f>
        <v>土居中学校</v>
      </c>
      <c r="P36" s="264"/>
      <c r="Q36" s="264"/>
      <c r="R36" s="264"/>
      <c r="S36" s="264"/>
      <c r="T36" s="265"/>
      <c r="U36" s="182"/>
      <c r="V36" s="183"/>
      <c r="W36" s="183"/>
      <c r="Y36" s="263" t="str">
        <f>C50</f>
        <v>小松佑多</v>
      </c>
      <c r="Z36" s="264"/>
      <c r="AA36" s="264"/>
      <c r="AB36" s="264"/>
      <c r="AC36" s="264"/>
      <c r="AD36" s="264" t="str">
        <f>D50</f>
        <v>新宮中学校</v>
      </c>
      <c r="AE36" s="264"/>
      <c r="AF36" s="264"/>
      <c r="AG36" s="264"/>
      <c r="AH36" s="264"/>
      <c r="AI36" s="265"/>
      <c r="AJ36" s="11"/>
      <c r="AK36" s="11"/>
      <c r="AL36" s="11"/>
      <c r="AM36" s="11"/>
      <c r="AN36" s="11"/>
      <c r="AO36" s="11"/>
      <c r="AP36" s="11"/>
      <c r="AQ36" s="181"/>
      <c r="AR36" s="11"/>
      <c r="AS36" s="11"/>
      <c r="AT36" s="11"/>
      <c r="AU36" s="11"/>
      <c r="AV36" s="11"/>
      <c r="AW36" s="11"/>
      <c r="AX36" s="11"/>
      <c r="AY36" s="11"/>
      <c r="BL36" s="2"/>
      <c r="BM36" s="2"/>
      <c r="BN36" s="2"/>
      <c r="BO36" s="2"/>
      <c r="BP36" s="2"/>
      <c r="BQ36" s="2"/>
      <c r="BR36" s="2"/>
    </row>
    <row r="37" spans="2:70" ht="7.95" customHeight="1" x14ac:dyDescent="0.15">
      <c r="C37" s="7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40"/>
      <c r="AL37" s="40"/>
      <c r="AM37" s="40"/>
      <c r="AN37" s="40"/>
      <c r="AR37" s="50"/>
      <c r="BL37" s="2"/>
      <c r="BM37" s="2"/>
      <c r="BN37" s="2"/>
      <c r="BO37" s="2"/>
      <c r="BP37" s="2"/>
      <c r="BQ37" s="2"/>
      <c r="BR37" s="2"/>
    </row>
    <row r="38" spans="2:70" ht="12.45" customHeight="1" x14ac:dyDescent="0.2">
      <c r="C38" s="221" t="s">
        <v>21</v>
      </c>
      <c r="D38" s="222"/>
      <c r="E38" s="238" t="str">
        <f>C40</f>
        <v>合田義久</v>
      </c>
      <c r="F38" s="239"/>
      <c r="G38" s="239"/>
      <c r="H38" s="240"/>
      <c r="I38" s="241" t="str">
        <f>C43</f>
        <v>河村拓哉</v>
      </c>
      <c r="J38" s="239"/>
      <c r="K38" s="239"/>
      <c r="L38" s="240"/>
      <c r="M38" s="241" t="str">
        <f>C46</f>
        <v>宮崎慶季</v>
      </c>
      <c r="N38" s="239"/>
      <c r="O38" s="239"/>
      <c r="P38" s="240"/>
      <c r="Q38" s="241" t="str">
        <f>C49</f>
        <v>大廣悠生</v>
      </c>
      <c r="R38" s="239"/>
      <c r="S38" s="239"/>
      <c r="T38" s="240"/>
      <c r="U38" s="241" t="str">
        <f>C52</f>
        <v>長原芽美</v>
      </c>
      <c r="V38" s="239"/>
      <c r="W38" s="239"/>
      <c r="X38" s="239"/>
      <c r="Y38" s="241" t="str">
        <f>C55</f>
        <v>石川竜郎</v>
      </c>
      <c r="Z38" s="239"/>
      <c r="AA38" s="239"/>
      <c r="AB38" s="242"/>
      <c r="AC38" s="243" t="s">
        <v>22</v>
      </c>
      <c r="AD38" s="244"/>
      <c r="AE38" s="244"/>
      <c r="AF38" s="245"/>
      <c r="AG38" s="116"/>
      <c r="AH38" s="267" t="s">
        <v>23</v>
      </c>
      <c r="AI38" s="268"/>
      <c r="AJ38" s="246" t="s">
        <v>24</v>
      </c>
      <c r="AK38" s="248"/>
      <c r="AL38" s="247"/>
      <c r="AM38" s="249" t="s">
        <v>25</v>
      </c>
      <c r="AN38" s="250"/>
      <c r="AO38" s="251"/>
      <c r="AP38" s="89"/>
      <c r="AQ38" s="89"/>
      <c r="AR38" s="89"/>
      <c r="BL38" s="2"/>
      <c r="BM38" s="2"/>
      <c r="BN38" s="2"/>
      <c r="BO38" s="2"/>
      <c r="BP38" s="2"/>
      <c r="BQ38" s="2"/>
      <c r="BR38" s="2"/>
    </row>
    <row r="39" spans="2:70" ht="12.45" customHeight="1" thickBot="1" x14ac:dyDescent="0.25">
      <c r="C39" s="223"/>
      <c r="D39" s="224"/>
      <c r="E39" s="252" t="str">
        <f>C41</f>
        <v>眞鍋浩二</v>
      </c>
      <c r="F39" s="253"/>
      <c r="G39" s="253"/>
      <c r="H39" s="254"/>
      <c r="I39" s="255" t="str">
        <f>C44</f>
        <v>石川陸翔</v>
      </c>
      <c r="J39" s="253"/>
      <c r="K39" s="253"/>
      <c r="L39" s="254"/>
      <c r="M39" s="255" t="str">
        <f>C47</f>
        <v>白川律稀</v>
      </c>
      <c r="N39" s="253"/>
      <c r="O39" s="253"/>
      <c r="P39" s="254"/>
      <c r="Q39" s="255" t="str">
        <f>C50</f>
        <v>小松佑多</v>
      </c>
      <c r="R39" s="253"/>
      <c r="S39" s="253"/>
      <c r="T39" s="254"/>
      <c r="U39" s="255" t="str">
        <f>C53</f>
        <v>松原悠里子</v>
      </c>
      <c r="V39" s="253"/>
      <c r="W39" s="253"/>
      <c r="X39" s="253"/>
      <c r="Y39" s="255" t="str">
        <f>C56</f>
        <v>仙波史也</v>
      </c>
      <c r="Z39" s="253"/>
      <c r="AA39" s="253"/>
      <c r="AB39" s="256"/>
      <c r="AC39" s="257" t="s">
        <v>26</v>
      </c>
      <c r="AD39" s="258"/>
      <c r="AE39" s="258"/>
      <c r="AF39" s="259"/>
      <c r="AG39" s="116"/>
      <c r="AH39" s="90" t="s">
        <v>27</v>
      </c>
      <c r="AI39" s="91" t="s">
        <v>28</v>
      </c>
      <c r="AJ39" s="90" t="s">
        <v>29</v>
      </c>
      <c r="AK39" s="91" t="s">
        <v>30</v>
      </c>
      <c r="AL39" s="101" t="s">
        <v>31</v>
      </c>
      <c r="AM39" s="91" t="s">
        <v>29</v>
      </c>
      <c r="AN39" s="91" t="s">
        <v>30</v>
      </c>
      <c r="AO39" s="101" t="s">
        <v>31</v>
      </c>
      <c r="AP39" s="89"/>
      <c r="AQ39" s="89"/>
      <c r="AR39" s="89"/>
      <c r="BL39" s="2"/>
      <c r="BM39" s="2"/>
      <c r="BN39" s="2"/>
      <c r="BO39" s="2"/>
      <c r="BP39" s="2"/>
      <c r="BQ39" s="2"/>
      <c r="BR39" s="2"/>
    </row>
    <row r="40" spans="2:70" ht="11.55" customHeight="1" x14ac:dyDescent="0.2">
      <c r="B40" s="232" t="s">
        <v>32</v>
      </c>
      <c r="C40" s="139" t="s">
        <v>33</v>
      </c>
      <c r="D40" s="140" t="s">
        <v>34</v>
      </c>
      <c r="E40" s="315"/>
      <c r="F40" s="316"/>
      <c r="G40" s="316"/>
      <c r="H40" s="317"/>
      <c r="I40" s="318">
        <v>11</v>
      </c>
      <c r="J40" s="319" t="str">
        <f>IF(I40="","","-")</f>
        <v>-</v>
      </c>
      <c r="K40" s="320">
        <v>15</v>
      </c>
      <c r="L40" s="321" t="str">
        <f>IF(I40&lt;&gt;"",IF(I40&gt;K40,IF(I41&gt;K41,"○",IF(I42&gt;K42,"○","×")),IF(I41&gt;K41,IF(I42&gt;K42,"○","×"),"×")),"")</f>
        <v>×</v>
      </c>
      <c r="M40" s="318">
        <v>15</v>
      </c>
      <c r="N40" s="322" t="str">
        <f t="shared" ref="N40:N45" si="0">IF(M40="","","-")</f>
        <v>-</v>
      </c>
      <c r="O40" s="323">
        <v>12</v>
      </c>
      <c r="P40" s="321" t="str">
        <f>IF(M40&lt;&gt;"",IF(M40&gt;O40,IF(M41&gt;O41,"○",IF(M42&gt;O42,"○","×")),IF(M41&gt;O41,IF(M42&gt;O42,"○","×"),"×")),"")</f>
        <v>○</v>
      </c>
      <c r="Q40" s="318">
        <v>15</v>
      </c>
      <c r="R40" s="322" t="str">
        <f t="shared" ref="R40:R48" si="1">IF(Q40="","","-")</f>
        <v>-</v>
      </c>
      <c r="S40" s="323">
        <v>8</v>
      </c>
      <c r="T40" s="321" t="str">
        <f>IF(Q40&lt;&gt;"",IF(Q40&gt;S40,IF(Q41&gt;S41,"○",IF(Q42&gt;S42,"○","×")),IF(Q41&gt;S41,IF(Q42&gt;S42,"○","×"),"×")),"")</f>
        <v>○</v>
      </c>
      <c r="U40" s="318">
        <v>15</v>
      </c>
      <c r="V40" s="322" t="str">
        <f t="shared" ref="V40:V51" si="2">IF(U40="","","-")</f>
        <v>-</v>
      </c>
      <c r="W40" s="323">
        <v>14</v>
      </c>
      <c r="X40" s="324" t="str">
        <f>IF(U40&lt;&gt;"",IF(U40&gt;W40,IF(U41&gt;W41,"○",IF(U42&gt;W42,"○","×")),IF(U41&gt;W41,IF(U42&gt;W42,"○","×"),"×")),"")</f>
        <v>○</v>
      </c>
      <c r="Y40" s="318">
        <v>16</v>
      </c>
      <c r="Z40" s="322" t="str">
        <f t="shared" ref="Z40:Z54" si="3">IF(Y40="","","-")</f>
        <v>-</v>
      </c>
      <c r="AA40" s="323">
        <v>14</v>
      </c>
      <c r="AB40" s="324" t="str">
        <f>IF(Y40&lt;&gt;"",IF(Y40&gt;AA40,IF(Y41&gt;AA41,"○",IF(Y42&gt;AA42,"○","×")),IF(Y41&gt;AA41,IF(Y42&gt;AA42,"○","×"),"×")),"")</f>
        <v>×</v>
      </c>
      <c r="AC40" s="195">
        <f>RANK(AP41,AP41:AP56)</f>
        <v>3</v>
      </c>
      <c r="AD40" s="196"/>
      <c r="AE40" s="196"/>
      <c r="AF40" s="197"/>
      <c r="AG40" s="116"/>
      <c r="AH40" s="117"/>
      <c r="AI40" s="103"/>
      <c r="AJ40" s="118"/>
      <c r="AK40" s="119"/>
      <c r="AL40" s="104"/>
      <c r="AM40" s="103"/>
      <c r="AN40" s="103"/>
      <c r="AO40" s="104"/>
      <c r="AP40" s="89"/>
      <c r="AQ40" s="89"/>
      <c r="AR40" s="89"/>
      <c r="BL40" s="2"/>
      <c r="BM40" s="2"/>
      <c r="BN40" s="2"/>
      <c r="BO40" s="2"/>
      <c r="BP40" s="2"/>
      <c r="BQ40" s="2"/>
      <c r="BR40" s="2"/>
    </row>
    <row r="41" spans="2:70" ht="11.55" customHeight="1" x14ac:dyDescent="0.2">
      <c r="B41" s="233"/>
      <c r="C41" s="139" t="s">
        <v>35</v>
      </c>
      <c r="D41" s="140" t="s">
        <v>36</v>
      </c>
      <c r="E41" s="325"/>
      <c r="F41" s="326"/>
      <c r="G41" s="326"/>
      <c r="H41" s="327"/>
      <c r="I41" s="318">
        <v>15</v>
      </c>
      <c r="J41" s="319" t="str">
        <f>IF(I41="","","-")</f>
        <v>-</v>
      </c>
      <c r="K41" s="320">
        <v>8</v>
      </c>
      <c r="L41" s="328"/>
      <c r="M41" s="318">
        <v>15</v>
      </c>
      <c r="N41" s="319" t="str">
        <f t="shared" si="0"/>
        <v>-</v>
      </c>
      <c r="O41" s="320">
        <v>9</v>
      </c>
      <c r="P41" s="328"/>
      <c r="Q41" s="318">
        <v>15</v>
      </c>
      <c r="R41" s="319" t="str">
        <f t="shared" si="1"/>
        <v>-</v>
      </c>
      <c r="S41" s="320">
        <v>6</v>
      </c>
      <c r="T41" s="328"/>
      <c r="U41" s="318">
        <v>15</v>
      </c>
      <c r="V41" s="319" t="str">
        <f t="shared" si="2"/>
        <v>-</v>
      </c>
      <c r="W41" s="320">
        <v>8</v>
      </c>
      <c r="X41" s="329"/>
      <c r="Y41" s="318">
        <v>10</v>
      </c>
      <c r="Z41" s="319" t="str">
        <f t="shared" si="3"/>
        <v>-</v>
      </c>
      <c r="AA41" s="320">
        <v>15</v>
      </c>
      <c r="AB41" s="329"/>
      <c r="AC41" s="198"/>
      <c r="AD41" s="199"/>
      <c r="AE41" s="199"/>
      <c r="AF41" s="200"/>
      <c r="AG41" s="126"/>
      <c r="AH41" s="117">
        <f>COUNTIF(E40:AB42,"○")</f>
        <v>3</v>
      </c>
      <c r="AI41" s="103">
        <f>COUNTIF(E40:AB42,"×")</f>
        <v>2</v>
      </c>
      <c r="AJ41" s="118">
        <f>(IF((E40&gt;G40),1,0))+(IF((E41&gt;G41),1,0))+(IF((E42&gt;G42),1,0))+(IF((I40&gt;K40),1,0))+(IF((I41&gt;K41),1,0))+(IF((I42&gt;K42),1,0))+(IF((M40&gt;O40),1,0))+(IF((M41&gt;O41),1,0))+(IF((M42&gt;O42),1,0))+(IF((Q40&gt;S40),1,0))+(IF((Q41&gt;S41),1,0))+(IF((Q42&gt;S42),1,0))+(IF((U40&gt;W40),1,0))+(IF((U41&gt;W41),1,0))+(IF((U42&gt;W42),1,0))+(IF((Y40&gt;AA40),1,0))+(IF((Y41&gt;AA41),1,0))+(IF((Y42&gt;AA42),1,0))</f>
        <v>8</v>
      </c>
      <c r="AK41" s="119">
        <f>(IF((E40&lt;G40),1,0))+(IF((E41&lt;G41),1,0))+(IF((E42&lt;G42),1,0))+(IF((I40&lt;K40),1,0))+(IF((I41&lt;K41),1,0))+(IF((I42&lt;K42),1,0))+(IF((M40&lt;O40),1,0))+(IF((M41&lt;O41),1,0))+(IF((M42&lt;O42),1,0))+(IF((Q40&lt;S40),1,0))+(IF((Q41&lt;S41),1,0))+(IF((Q42&lt;S42),1,0))+(IF((U40&lt;W40),1,0))+(IF((U41&lt;W41),1,0))+(IF((U42&lt;W42),1,0))+(IF((Y40&lt;AA40),1,0))+(IF((Y41&lt;AA41),1,0))+(IF((Y42&lt;AA42),1,0))</f>
        <v>4</v>
      </c>
      <c r="AL41" s="130">
        <f>AJ41-AK41</f>
        <v>4</v>
      </c>
      <c r="AM41" s="103">
        <f>SUM(E40:E42,I40:I42,M40:M42,Q40:Q42,U40:U42,Y40:Y42)</f>
        <v>164</v>
      </c>
      <c r="AN41" s="103">
        <f>SUM(G40:G42,K40:K42,O40:O42,S40:S42,W40:W42,AA40:AA42)</f>
        <v>139</v>
      </c>
      <c r="AO41" s="104">
        <f>AM41-AN41</f>
        <v>25</v>
      </c>
      <c r="AP41" s="230">
        <f>(AH41-AI41)*1000+(AL41)*100+AO41</f>
        <v>1425</v>
      </c>
      <c r="AQ41" s="231"/>
      <c r="AR41" s="89"/>
      <c r="BL41" s="2"/>
      <c r="BM41" s="2"/>
      <c r="BN41" s="2"/>
      <c r="BO41" s="2"/>
      <c r="BP41" s="2"/>
      <c r="BQ41" s="2"/>
      <c r="BR41" s="2"/>
    </row>
    <row r="42" spans="2:70" ht="11.55" customHeight="1" x14ac:dyDescent="0.2">
      <c r="B42" s="233"/>
      <c r="C42" s="141"/>
      <c r="D42" s="142"/>
      <c r="E42" s="330"/>
      <c r="F42" s="331"/>
      <c r="G42" s="331"/>
      <c r="H42" s="332"/>
      <c r="I42" s="333">
        <v>13</v>
      </c>
      <c r="J42" s="319" t="str">
        <f>IF(I42="","","-")</f>
        <v>-</v>
      </c>
      <c r="K42" s="334">
        <v>15</v>
      </c>
      <c r="L42" s="335"/>
      <c r="M42" s="333"/>
      <c r="N42" s="336" t="str">
        <f t="shared" si="0"/>
        <v/>
      </c>
      <c r="O42" s="334"/>
      <c r="P42" s="328"/>
      <c r="Q42" s="318"/>
      <c r="R42" s="319" t="str">
        <f t="shared" si="1"/>
        <v/>
      </c>
      <c r="S42" s="320"/>
      <c r="T42" s="328"/>
      <c r="U42" s="318"/>
      <c r="V42" s="319" t="str">
        <f t="shared" si="2"/>
        <v/>
      </c>
      <c r="W42" s="320"/>
      <c r="X42" s="329"/>
      <c r="Y42" s="318">
        <v>9</v>
      </c>
      <c r="Z42" s="319" t="str">
        <f t="shared" si="3"/>
        <v>-</v>
      </c>
      <c r="AA42" s="320">
        <v>15</v>
      </c>
      <c r="AB42" s="329"/>
      <c r="AC42" s="132">
        <f>AH41</f>
        <v>3</v>
      </c>
      <c r="AD42" s="133" t="s">
        <v>27</v>
      </c>
      <c r="AE42" s="133">
        <f>AI41</f>
        <v>2</v>
      </c>
      <c r="AF42" s="136" t="s">
        <v>28</v>
      </c>
      <c r="AG42" s="116"/>
      <c r="AH42" s="117"/>
      <c r="AI42" s="103"/>
      <c r="AJ42" s="118"/>
      <c r="AK42" s="119"/>
      <c r="AL42" s="104"/>
      <c r="AM42" s="103"/>
      <c r="AN42" s="103"/>
      <c r="AO42" s="104"/>
      <c r="AP42" s="131"/>
      <c r="AQ42" s="107"/>
      <c r="AR42" s="89"/>
      <c r="BL42" s="2"/>
      <c r="BM42" s="2"/>
      <c r="BN42" s="2"/>
      <c r="BO42" s="2"/>
      <c r="BP42" s="2"/>
      <c r="BQ42" s="2"/>
      <c r="BR42" s="2"/>
    </row>
    <row r="43" spans="2:70" ht="11.55" customHeight="1" x14ac:dyDescent="0.2">
      <c r="B43" s="233"/>
      <c r="C43" s="139" t="s">
        <v>37</v>
      </c>
      <c r="D43" s="143" t="s">
        <v>34</v>
      </c>
      <c r="E43" s="337">
        <f>IF(K40="","",K40)</f>
        <v>15</v>
      </c>
      <c r="F43" s="319" t="str">
        <f t="shared" ref="F43:F57" si="4">IF(E43="","","-")</f>
        <v>-</v>
      </c>
      <c r="G43" s="338">
        <f>IF(I40="","",I40)</f>
        <v>11</v>
      </c>
      <c r="H43" s="339" t="str">
        <f>IF(L40="","",IF(L40="○","×",IF(L40="×","○")))</f>
        <v>○</v>
      </c>
      <c r="I43" s="340"/>
      <c r="J43" s="341"/>
      <c r="K43" s="341"/>
      <c r="L43" s="342"/>
      <c r="M43" s="318">
        <v>15</v>
      </c>
      <c r="N43" s="319" t="str">
        <f t="shared" si="0"/>
        <v>-</v>
      </c>
      <c r="O43" s="320">
        <v>7</v>
      </c>
      <c r="P43" s="343" t="str">
        <f>IF(M43&lt;&gt;"",IF(M43&gt;O43,IF(M44&gt;O44,"○",IF(M45&gt;O45,"○","×")),IF(M44&gt;O44,IF(M45&gt;O45,"○","×"),"×")),"")</f>
        <v>○</v>
      </c>
      <c r="Q43" s="344">
        <v>15</v>
      </c>
      <c r="R43" s="345" t="str">
        <f t="shared" si="1"/>
        <v>-</v>
      </c>
      <c r="S43" s="346">
        <v>8</v>
      </c>
      <c r="T43" s="343" t="str">
        <f>IF(Q43&lt;&gt;"",IF(Q43&gt;S43,IF(Q44&gt;S44,"○",IF(Q45&gt;S45,"○","×")),IF(Q44&gt;S44,IF(Q45&gt;S45,"○","×"),"×")),"")</f>
        <v>○</v>
      </c>
      <c r="U43" s="344">
        <v>15</v>
      </c>
      <c r="V43" s="345" t="str">
        <f t="shared" si="2"/>
        <v>-</v>
      </c>
      <c r="W43" s="346">
        <v>9</v>
      </c>
      <c r="X43" s="347" t="str">
        <f>IF(U43&lt;&gt;"",IF(U43&gt;W43,IF(U44&gt;W44,"○",IF(U45&gt;W45,"○","×")),IF(U44&gt;W44,IF(U45&gt;W45,"○","×"),"×")),"")</f>
        <v>○</v>
      </c>
      <c r="Y43" s="344">
        <v>9</v>
      </c>
      <c r="Z43" s="345" t="str">
        <f t="shared" si="3"/>
        <v>-</v>
      </c>
      <c r="AA43" s="346">
        <v>15</v>
      </c>
      <c r="AB43" s="347" t="str">
        <f>IF(Y43&lt;&gt;"",IF(Y43&gt;AA43,IF(Y44&gt;AA44,"○",IF(Y45&gt;AA45,"○","×")),IF(Y44&gt;AA44,IF(Y45&gt;AA45,"○","×"),"×")),"")</f>
        <v>×</v>
      </c>
      <c r="AC43" s="218">
        <f>RANK(AP44,AP41:AP56)</f>
        <v>2</v>
      </c>
      <c r="AD43" s="219"/>
      <c r="AE43" s="219"/>
      <c r="AF43" s="220"/>
      <c r="AG43" s="116"/>
      <c r="AH43" s="120"/>
      <c r="AI43" s="109"/>
      <c r="AJ43" s="121"/>
      <c r="AK43" s="122"/>
      <c r="AL43" s="110"/>
      <c r="AM43" s="109"/>
      <c r="AN43" s="109"/>
      <c r="AO43" s="110"/>
      <c r="AP43" s="131"/>
      <c r="AQ43" s="107"/>
      <c r="AR43" s="89"/>
      <c r="BL43" s="2"/>
      <c r="BM43" s="2"/>
      <c r="BN43" s="2"/>
      <c r="BO43" s="2"/>
      <c r="BP43" s="2"/>
      <c r="BQ43" s="2"/>
      <c r="BR43" s="2"/>
    </row>
    <row r="44" spans="2:70" ht="11.55" customHeight="1" x14ac:dyDescent="0.2">
      <c r="B44" s="233"/>
      <c r="C44" s="139" t="s">
        <v>38</v>
      </c>
      <c r="D44" s="144" t="s">
        <v>39</v>
      </c>
      <c r="E44" s="337">
        <f>IF(K41="","",K41)</f>
        <v>8</v>
      </c>
      <c r="F44" s="319" t="str">
        <f t="shared" si="4"/>
        <v>-</v>
      </c>
      <c r="G44" s="338">
        <f>IF(I41="","",I41)</f>
        <v>15</v>
      </c>
      <c r="H44" s="348" t="str">
        <f>IF(J41="","",J41)</f>
        <v>-</v>
      </c>
      <c r="I44" s="349"/>
      <c r="J44" s="326"/>
      <c r="K44" s="326"/>
      <c r="L44" s="327"/>
      <c r="M44" s="318">
        <v>15</v>
      </c>
      <c r="N44" s="319" t="str">
        <f t="shared" si="0"/>
        <v>-</v>
      </c>
      <c r="O44" s="320">
        <v>6</v>
      </c>
      <c r="P44" s="328"/>
      <c r="Q44" s="318">
        <v>13</v>
      </c>
      <c r="R44" s="319" t="str">
        <f t="shared" si="1"/>
        <v>-</v>
      </c>
      <c r="S44" s="320">
        <v>15</v>
      </c>
      <c r="T44" s="328"/>
      <c r="U44" s="318">
        <v>15</v>
      </c>
      <c r="V44" s="319" t="str">
        <f t="shared" si="2"/>
        <v>-</v>
      </c>
      <c r="W44" s="320">
        <v>12</v>
      </c>
      <c r="X44" s="329"/>
      <c r="Y44" s="318">
        <v>15</v>
      </c>
      <c r="Z44" s="319" t="str">
        <f t="shared" si="3"/>
        <v>-</v>
      </c>
      <c r="AA44" s="320">
        <v>11</v>
      </c>
      <c r="AB44" s="329"/>
      <c r="AC44" s="198"/>
      <c r="AD44" s="199"/>
      <c r="AE44" s="199"/>
      <c r="AF44" s="200"/>
      <c r="AG44" s="126"/>
      <c r="AH44" s="117">
        <f>COUNTIF(E43:AB45,"○")</f>
        <v>4</v>
      </c>
      <c r="AI44" s="103">
        <f>COUNTIF(E43:AB45,"×")</f>
        <v>1</v>
      </c>
      <c r="AJ44" s="118">
        <f>(IF((E43&gt;G43),1,0))+(IF((E44&gt;G44),1,0))+(IF((E45&gt;G45),1,0))+(IF((I43&gt;K43),1,0))+(IF((I44&gt;K44),1,0))+(IF((I45&gt;K45),1,0))+(IF((M43&gt;O43),1,0))+(IF((M44&gt;O44),1,0))+(IF((M45&gt;O45),1,0))+(IF((Q43&gt;S43),1,0))+(IF((Q44&gt;S44),1,0))+(IF((Q45&gt;S45),1,0))+(IF((U43&gt;W43),1,0))+(IF((U44&gt;W44),1,0))+(IF((U45&gt;W45),1,0))+(IF((Y43&gt;AA43),1,0))+(IF((Y44&gt;AA44),1,0))+(IF((Y45&gt;AA45),1,0))</f>
        <v>9</v>
      </c>
      <c r="AK44" s="119">
        <f>(IF((E43&lt;G43),1,0))+(IF((E44&lt;G44),1,0))+(IF((E45&lt;G45),1,0))+(IF((I43&lt;K43),1,0))+(IF((I44&lt;K44),1,0))+(IF((I45&lt;K45),1,0))+(IF((M43&lt;O43),1,0))+(IF((M44&lt;O44),1,0))+(IF((M45&lt;O45),1,0))+(IF((Q43&lt;S43),1,0))+(IF((Q44&lt;S44),1,0))+(IF((Q45&lt;S45),1,0))+(IF((U43&lt;W43),1,0))+(IF((U44&lt;W44),1,0))+(IF((U45&lt;W45),1,0))+(IF((Y43&lt;AA43),1,0))+(IF((Y44&lt;AA44),1,0))+(IF((Y45&lt;AA45),1,0))</f>
        <v>4</v>
      </c>
      <c r="AL44" s="130">
        <f>AJ44-AK44</f>
        <v>5</v>
      </c>
      <c r="AM44" s="103">
        <f>SUM(E43:E45,I43:I45,M43:M45,Q43:Q45,U43:U45,Y43:Y45)</f>
        <v>179</v>
      </c>
      <c r="AN44" s="103">
        <f>SUM(G43:G45,K43:K45,O43:O45,S43:S45,W43:W45,AA43:AA45)</f>
        <v>152</v>
      </c>
      <c r="AO44" s="104">
        <f>AM44-AN44</f>
        <v>27</v>
      </c>
      <c r="AP44" s="230">
        <f>(AH44-AI44)*1000+(AL44)*100+AO44</f>
        <v>3527</v>
      </c>
      <c r="AQ44" s="231"/>
      <c r="AR44" s="89"/>
      <c r="BL44" s="2"/>
      <c r="BM44" s="2"/>
      <c r="BN44" s="2"/>
      <c r="BO44" s="2"/>
      <c r="BP44" s="2"/>
      <c r="BQ44" s="2"/>
      <c r="BR44" s="2"/>
    </row>
    <row r="45" spans="2:70" ht="11.55" customHeight="1" x14ac:dyDescent="0.2">
      <c r="B45" s="233"/>
      <c r="C45" s="141"/>
      <c r="D45" s="145"/>
      <c r="E45" s="350">
        <f>IF(K42="","",K42)</f>
        <v>15</v>
      </c>
      <c r="F45" s="319" t="str">
        <f t="shared" si="4"/>
        <v>-</v>
      </c>
      <c r="G45" s="351">
        <f>IF(I42="","",I42)</f>
        <v>13</v>
      </c>
      <c r="H45" s="352" t="str">
        <f>IF(J42="","",J42)</f>
        <v>-</v>
      </c>
      <c r="I45" s="353"/>
      <c r="J45" s="331"/>
      <c r="K45" s="331"/>
      <c r="L45" s="332"/>
      <c r="M45" s="333"/>
      <c r="N45" s="319" t="str">
        <f t="shared" si="0"/>
        <v/>
      </c>
      <c r="O45" s="334"/>
      <c r="P45" s="335"/>
      <c r="Q45" s="333">
        <v>17</v>
      </c>
      <c r="R45" s="336" t="str">
        <f t="shared" si="1"/>
        <v>-</v>
      </c>
      <c r="S45" s="334">
        <v>15</v>
      </c>
      <c r="T45" s="335"/>
      <c r="U45" s="333"/>
      <c r="V45" s="336" t="str">
        <f t="shared" si="2"/>
        <v/>
      </c>
      <c r="W45" s="334"/>
      <c r="X45" s="329"/>
      <c r="Y45" s="333">
        <v>12</v>
      </c>
      <c r="Z45" s="336" t="str">
        <f t="shared" si="3"/>
        <v>-</v>
      </c>
      <c r="AA45" s="334">
        <v>15</v>
      </c>
      <c r="AB45" s="329"/>
      <c r="AC45" s="132">
        <f>AH44</f>
        <v>4</v>
      </c>
      <c r="AD45" s="133" t="s">
        <v>27</v>
      </c>
      <c r="AE45" s="133">
        <f>AI44</f>
        <v>1</v>
      </c>
      <c r="AF45" s="136" t="s">
        <v>28</v>
      </c>
      <c r="AG45" s="116"/>
      <c r="AH45" s="123"/>
      <c r="AI45" s="112"/>
      <c r="AJ45" s="124"/>
      <c r="AK45" s="125"/>
      <c r="AL45" s="113"/>
      <c r="AM45" s="112"/>
      <c r="AN45" s="112"/>
      <c r="AO45" s="113"/>
      <c r="AP45" s="131"/>
      <c r="AQ45" s="107"/>
      <c r="AR45" s="89"/>
      <c r="BL45" s="2"/>
      <c r="BM45" s="2"/>
      <c r="BN45" s="2"/>
      <c r="BO45" s="2"/>
      <c r="BP45" s="2"/>
      <c r="BQ45" s="2"/>
      <c r="BR45" s="2"/>
    </row>
    <row r="46" spans="2:70" ht="11.55" customHeight="1" x14ac:dyDescent="0.2">
      <c r="B46" s="232" t="s">
        <v>40</v>
      </c>
      <c r="C46" s="146" t="s">
        <v>41</v>
      </c>
      <c r="D46" s="144" t="s">
        <v>42</v>
      </c>
      <c r="E46" s="337">
        <f>IF(O40="","",O40)</f>
        <v>12</v>
      </c>
      <c r="F46" s="345" t="str">
        <f t="shared" si="4"/>
        <v>-</v>
      </c>
      <c r="G46" s="338">
        <f>IF(M40="","",M40)</f>
        <v>15</v>
      </c>
      <c r="H46" s="339" t="str">
        <f>IF(P40="","",IF(P40="○","×",IF(P40="×","○")))</f>
        <v>×</v>
      </c>
      <c r="I46" s="354">
        <f>IF(O43="","",O43)</f>
        <v>7</v>
      </c>
      <c r="J46" s="319" t="str">
        <f t="shared" ref="J46:J57" si="5">IF(I46="","","-")</f>
        <v>-</v>
      </c>
      <c r="K46" s="338">
        <f>IF(M43="","",M43)</f>
        <v>15</v>
      </c>
      <c r="L46" s="339" t="str">
        <f>IF(P43="","",IF(P43="○","×",IF(P43="×","○")))</f>
        <v>×</v>
      </c>
      <c r="M46" s="340"/>
      <c r="N46" s="341"/>
      <c r="O46" s="341"/>
      <c r="P46" s="342"/>
      <c r="Q46" s="318">
        <v>9</v>
      </c>
      <c r="R46" s="319" t="str">
        <f t="shared" si="1"/>
        <v>-</v>
      </c>
      <c r="S46" s="320">
        <v>15</v>
      </c>
      <c r="T46" s="328" t="str">
        <f>IF(Q46&lt;&gt;"",IF(Q46&gt;S46,IF(Q47&gt;S47,"○",IF(Q48&gt;S48,"○","×")),IF(Q47&gt;S47,IF(Q48&gt;S48,"○","×"),"×")),"")</f>
        <v>○</v>
      </c>
      <c r="U46" s="318">
        <v>7</v>
      </c>
      <c r="V46" s="319" t="str">
        <f t="shared" si="2"/>
        <v>-</v>
      </c>
      <c r="W46" s="320">
        <v>15</v>
      </c>
      <c r="X46" s="347" t="str">
        <f>IF(U46&lt;&gt;"",IF(U46&gt;W46,IF(U47&gt;W47,"○",IF(U48&gt;W48,"○","×")),IF(U47&gt;W47,IF(U48&gt;W48,"○","×"),"×")),"")</f>
        <v>×</v>
      </c>
      <c r="Y46" s="318">
        <v>9</v>
      </c>
      <c r="Z46" s="319" t="str">
        <f t="shared" si="3"/>
        <v>-</v>
      </c>
      <c r="AA46" s="320">
        <v>15</v>
      </c>
      <c r="AB46" s="347" t="str">
        <f>IF(Y46&lt;&gt;"",IF(Y46&gt;AA46,IF(Y47&gt;AA47,"○",IF(Y48&gt;AA48,"○","×")),IF(Y47&gt;AA47,IF(Y48&gt;AA48,"○","×"),"×")),"")</f>
        <v>×</v>
      </c>
      <c r="AC46" s="218">
        <f>RANK(AP47,AP41:AP56)</f>
        <v>5</v>
      </c>
      <c r="AD46" s="219"/>
      <c r="AE46" s="219"/>
      <c r="AF46" s="220"/>
      <c r="AG46" s="116"/>
      <c r="AH46" s="117"/>
      <c r="AI46" s="103"/>
      <c r="AJ46" s="118"/>
      <c r="AK46" s="119"/>
      <c r="AL46" s="104"/>
      <c r="AM46" s="103"/>
      <c r="AN46" s="103"/>
      <c r="AO46" s="104"/>
      <c r="AP46" s="131"/>
      <c r="AQ46" s="107"/>
      <c r="AR46" s="89"/>
      <c r="BL46" s="2"/>
      <c r="BM46" s="2"/>
      <c r="BN46" s="2"/>
      <c r="BO46" s="2"/>
      <c r="BP46" s="2"/>
      <c r="BQ46" s="2"/>
      <c r="BR46" s="2"/>
    </row>
    <row r="47" spans="2:70" ht="11.55" customHeight="1" x14ac:dyDescent="0.2">
      <c r="B47" s="233"/>
      <c r="C47" s="146" t="s">
        <v>43</v>
      </c>
      <c r="D47" s="144" t="s">
        <v>42</v>
      </c>
      <c r="E47" s="337">
        <f>IF(O41="","",O41)</f>
        <v>9</v>
      </c>
      <c r="F47" s="319" t="str">
        <f t="shared" si="4"/>
        <v>-</v>
      </c>
      <c r="G47" s="338">
        <f>IF(M41="","",M41)</f>
        <v>15</v>
      </c>
      <c r="H47" s="348" t="str">
        <f>IF(J44="","",J44)</f>
        <v/>
      </c>
      <c r="I47" s="354">
        <f>IF(O44="","",O44)</f>
        <v>6</v>
      </c>
      <c r="J47" s="319" t="str">
        <f t="shared" si="5"/>
        <v>-</v>
      </c>
      <c r="K47" s="338">
        <f>IF(M44="","",M44)</f>
        <v>15</v>
      </c>
      <c r="L47" s="348" t="str">
        <f>IF(N44="","",N44)</f>
        <v>-</v>
      </c>
      <c r="M47" s="349"/>
      <c r="N47" s="326"/>
      <c r="O47" s="326"/>
      <c r="P47" s="327"/>
      <c r="Q47" s="318">
        <v>15</v>
      </c>
      <c r="R47" s="319" t="str">
        <f t="shared" si="1"/>
        <v>-</v>
      </c>
      <c r="S47" s="320">
        <v>11</v>
      </c>
      <c r="T47" s="328"/>
      <c r="U47" s="318">
        <v>6</v>
      </c>
      <c r="V47" s="319" t="str">
        <f t="shared" si="2"/>
        <v>-</v>
      </c>
      <c r="W47" s="320">
        <v>15</v>
      </c>
      <c r="X47" s="329"/>
      <c r="Y47" s="318">
        <v>9</v>
      </c>
      <c r="Z47" s="319" t="str">
        <f t="shared" si="3"/>
        <v>-</v>
      </c>
      <c r="AA47" s="320">
        <v>15</v>
      </c>
      <c r="AB47" s="329"/>
      <c r="AC47" s="198"/>
      <c r="AD47" s="199"/>
      <c r="AE47" s="199"/>
      <c r="AF47" s="200"/>
      <c r="AG47" s="126"/>
      <c r="AH47" s="117">
        <f>COUNTIF(E46:AB48,"○")</f>
        <v>1</v>
      </c>
      <c r="AI47" s="103">
        <f>COUNTIF(E46:AB48,"×")</f>
        <v>4</v>
      </c>
      <c r="AJ47" s="118">
        <f>(IF((E46&gt;G46),1,0))+(IF((E47&gt;G47),1,0))+(IF((E48&gt;G48),1,0))+(IF((I46&gt;K46),1,0))+(IF((I47&gt;K47),1,0))+(IF((I48&gt;K48),1,0))+(IF((M46&gt;O46),1,0))+(IF((M47&gt;O47),1,0))+(IF((M48&gt;O48),1,0))+(IF((Q46&gt;S46),1,0))+(IF((Q47&gt;S47),1,0))+(IF((Q48&gt;S48),1,0))+(IF((U46&gt;W46),1,0))+(IF((U47&gt;W47),1,0))+(IF((U48&gt;W48),1,0))+(IF((Y46&gt;AA46),1,0))+(IF((Y47&gt;AA47),1,0))+(IF((Y48&gt;AA48),1,0))</f>
        <v>2</v>
      </c>
      <c r="AK47" s="119">
        <f>(IF((E46&lt;G46),1,0))+(IF((E47&lt;G47),1,0))+(IF((E48&lt;G48),1,0))+(IF((I46&lt;K46),1,0))+(IF((I47&lt;K47),1,0))+(IF((I48&lt;K48),1,0))+(IF((M46&lt;O46),1,0))+(IF((M47&lt;O47),1,0))+(IF((M48&lt;O48),1,0))+(IF((Q46&lt;S46),1,0))+(IF((Q47&lt;S47),1,0))+(IF((Q48&lt;S48),1,0))+(IF((U46&lt;W46),1,0))+(IF((U47&lt;W47),1,0))+(IF((U48&lt;W48),1,0))+(IF((Y46&lt;AA46),1,0))+(IF((Y47&lt;AA47),1,0))+(IF((Y48&lt;AA48),1,0))</f>
        <v>9</v>
      </c>
      <c r="AL47" s="130">
        <f>AJ47-AK47</f>
        <v>-7</v>
      </c>
      <c r="AM47" s="103">
        <f>SUM(E46:E48,I46:I48,M46:M48,Q46:Q48,U46:U48,Y46:Y48)</f>
        <v>106</v>
      </c>
      <c r="AN47" s="103">
        <f>SUM(G46:G48,K46:K48,O46:O48,S46:S48,W46:W48,AA46:AA48)</f>
        <v>161</v>
      </c>
      <c r="AO47" s="104">
        <f>AM47-AN47</f>
        <v>-55</v>
      </c>
      <c r="AP47" s="230">
        <f>(AH47-AI47)*1000+(AL47)*100+AO47</f>
        <v>-3755</v>
      </c>
      <c r="AQ47" s="231"/>
      <c r="AR47" s="89"/>
      <c r="BL47" s="2"/>
      <c r="BM47" s="2"/>
      <c r="BN47" s="2"/>
      <c r="BO47" s="2"/>
      <c r="BP47" s="2"/>
      <c r="BQ47" s="2"/>
      <c r="BR47" s="2"/>
    </row>
    <row r="48" spans="2:70" ht="11.55" customHeight="1" x14ac:dyDescent="0.2">
      <c r="B48" s="233"/>
      <c r="C48" s="141"/>
      <c r="D48" s="145"/>
      <c r="E48" s="337" t="str">
        <f>IF(O42="","",O42)</f>
        <v/>
      </c>
      <c r="F48" s="319" t="str">
        <f t="shared" si="4"/>
        <v/>
      </c>
      <c r="G48" s="338" t="str">
        <f>IF(M42="","",M42)</f>
        <v/>
      </c>
      <c r="H48" s="348" t="str">
        <f>IF(J45="","",J45)</f>
        <v/>
      </c>
      <c r="I48" s="354" t="str">
        <f>IF(O45="","",O45)</f>
        <v/>
      </c>
      <c r="J48" s="319" t="str">
        <f t="shared" si="5"/>
        <v/>
      </c>
      <c r="K48" s="338" t="str">
        <f>IF(M45="","",M45)</f>
        <v/>
      </c>
      <c r="L48" s="348" t="str">
        <f>IF(N45="","",N45)</f>
        <v/>
      </c>
      <c r="M48" s="349"/>
      <c r="N48" s="326"/>
      <c r="O48" s="326"/>
      <c r="P48" s="327"/>
      <c r="Q48" s="318">
        <v>17</v>
      </c>
      <c r="R48" s="319" t="str">
        <f t="shared" si="1"/>
        <v>-</v>
      </c>
      <c r="S48" s="320">
        <v>15</v>
      </c>
      <c r="T48" s="335"/>
      <c r="U48" s="318"/>
      <c r="V48" s="319" t="str">
        <f t="shared" si="2"/>
        <v/>
      </c>
      <c r="W48" s="320"/>
      <c r="X48" s="355"/>
      <c r="Y48" s="318"/>
      <c r="Z48" s="319" t="str">
        <f t="shared" si="3"/>
        <v/>
      </c>
      <c r="AA48" s="320"/>
      <c r="AB48" s="355"/>
      <c r="AC48" s="132">
        <f>AH47</f>
        <v>1</v>
      </c>
      <c r="AD48" s="133" t="s">
        <v>27</v>
      </c>
      <c r="AE48" s="133">
        <f>AI47</f>
        <v>4</v>
      </c>
      <c r="AF48" s="136" t="s">
        <v>28</v>
      </c>
      <c r="AG48" s="116"/>
      <c r="AH48" s="117"/>
      <c r="AI48" s="103"/>
      <c r="AJ48" s="118"/>
      <c r="AK48" s="119"/>
      <c r="AL48" s="104"/>
      <c r="AM48" s="103"/>
      <c r="AN48" s="103"/>
      <c r="AO48" s="104"/>
      <c r="AP48" s="131"/>
      <c r="AQ48" s="107"/>
      <c r="AR48" s="89"/>
      <c r="BL48" s="2"/>
      <c r="BM48" s="2"/>
      <c r="BN48" s="2"/>
      <c r="BO48" s="2"/>
      <c r="BP48" s="2"/>
      <c r="BQ48" s="2"/>
      <c r="BR48" s="2"/>
    </row>
    <row r="49" spans="1:70" ht="11.55" customHeight="1" x14ac:dyDescent="0.2">
      <c r="B49" s="233"/>
      <c r="C49" s="139" t="s">
        <v>44</v>
      </c>
      <c r="D49" s="140" t="s">
        <v>45</v>
      </c>
      <c r="E49" s="356">
        <f>IF(S40="","",S40)</f>
        <v>8</v>
      </c>
      <c r="F49" s="345" t="str">
        <f t="shared" si="4"/>
        <v>-</v>
      </c>
      <c r="G49" s="357">
        <f>IF(Q40="","",Q40)</f>
        <v>15</v>
      </c>
      <c r="H49" s="358" t="str">
        <f>IF(T40="","",IF(T40="○","×",IF(T40="×","○")))</f>
        <v>×</v>
      </c>
      <c r="I49" s="359">
        <f>IF(S43="","",S43)</f>
        <v>8</v>
      </c>
      <c r="J49" s="345" t="str">
        <f t="shared" si="5"/>
        <v>-</v>
      </c>
      <c r="K49" s="357">
        <f>IF(Q43="","",Q43)</f>
        <v>15</v>
      </c>
      <c r="L49" s="339" t="str">
        <f>IF(T43="","",IF(T43="○","×",IF(T43="×","○")))</f>
        <v>×</v>
      </c>
      <c r="M49" s="357">
        <f>IF(S46="","",S46)</f>
        <v>15</v>
      </c>
      <c r="N49" s="345" t="str">
        <f t="shared" ref="N49:N57" si="6">IF(M49="","","-")</f>
        <v>-</v>
      </c>
      <c r="O49" s="357">
        <f>IF(Q46="","",Q46)</f>
        <v>9</v>
      </c>
      <c r="P49" s="339" t="str">
        <f>IF(T46="","",IF(T46="○","×",IF(T46="×","○")))</f>
        <v>×</v>
      </c>
      <c r="Q49" s="340"/>
      <c r="R49" s="341"/>
      <c r="S49" s="341"/>
      <c r="T49" s="342"/>
      <c r="U49" s="344">
        <v>7</v>
      </c>
      <c r="V49" s="345" t="str">
        <f t="shared" si="2"/>
        <v>-</v>
      </c>
      <c r="W49" s="346">
        <v>15</v>
      </c>
      <c r="X49" s="329" t="str">
        <f>IF(U49&lt;&gt;"",IF(U49&gt;W49,IF(U50&gt;W50,"○",IF(U51&gt;W51,"○","×")),IF(U50&gt;W50,IF(U51&gt;W51,"○","×"),"×")),"")</f>
        <v>×</v>
      </c>
      <c r="Y49" s="344">
        <v>9</v>
      </c>
      <c r="Z49" s="345" t="str">
        <f t="shared" si="3"/>
        <v>-</v>
      </c>
      <c r="AA49" s="346">
        <v>15</v>
      </c>
      <c r="AB49" s="329" t="str">
        <f>IF(Y49&lt;&gt;"",IF(Y49&gt;AA49,IF(Y50&gt;AA50,"○",IF(Y51&gt;AA51,"○","×")),IF(Y50&gt;AA50,IF(Y51&gt;AA51,"○","×"),"×")),"")</f>
        <v>×</v>
      </c>
      <c r="AC49" s="218">
        <f>RANK(AP50,AP41:AP56)</f>
        <v>6</v>
      </c>
      <c r="AD49" s="219"/>
      <c r="AE49" s="219"/>
      <c r="AF49" s="220"/>
      <c r="AG49" s="127"/>
      <c r="AH49" s="120"/>
      <c r="AI49" s="109"/>
      <c r="AJ49" s="121"/>
      <c r="AK49" s="122"/>
      <c r="AL49" s="110"/>
      <c r="AM49" s="109"/>
      <c r="AN49" s="109"/>
      <c r="AO49" s="110"/>
      <c r="AP49" s="131"/>
      <c r="AQ49" s="107"/>
      <c r="AR49" s="89"/>
      <c r="BL49" s="2"/>
      <c r="BM49" s="2"/>
      <c r="BN49" s="2"/>
      <c r="BO49" s="2"/>
      <c r="BP49" s="2"/>
      <c r="BQ49" s="2"/>
      <c r="BR49" s="2"/>
    </row>
    <row r="50" spans="1:70" ht="11.55" customHeight="1" x14ac:dyDescent="0.2">
      <c r="B50" s="233"/>
      <c r="C50" s="139" t="s">
        <v>46</v>
      </c>
      <c r="D50" s="140" t="s">
        <v>45</v>
      </c>
      <c r="E50" s="337">
        <f>IF(S41="","",S41)</f>
        <v>6</v>
      </c>
      <c r="F50" s="319" t="str">
        <f t="shared" si="4"/>
        <v>-</v>
      </c>
      <c r="G50" s="338">
        <f>IF(Q41="","",Q41)</f>
        <v>15</v>
      </c>
      <c r="H50" s="360" t="str">
        <f>IF(J47="","",J47)</f>
        <v>-</v>
      </c>
      <c r="I50" s="354">
        <f>IF(S44="","",S44)</f>
        <v>15</v>
      </c>
      <c r="J50" s="319" t="str">
        <f t="shared" si="5"/>
        <v>-</v>
      </c>
      <c r="K50" s="338">
        <f>IF(Q44="","",Q44)</f>
        <v>13</v>
      </c>
      <c r="L50" s="348" t="str">
        <f>IF(N47="","",N47)</f>
        <v/>
      </c>
      <c r="M50" s="338">
        <f>IF(S47="","",S47)</f>
        <v>11</v>
      </c>
      <c r="N50" s="319" t="str">
        <f t="shared" si="6"/>
        <v>-</v>
      </c>
      <c r="O50" s="338">
        <f>IF(Q47="","",Q47)</f>
        <v>15</v>
      </c>
      <c r="P50" s="348" t="str">
        <f>IF(R47="","",R47)</f>
        <v>-</v>
      </c>
      <c r="Q50" s="349"/>
      <c r="R50" s="326"/>
      <c r="S50" s="326"/>
      <c r="T50" s="327"/>
      <c r="U50" s="318">
        <v>9</v>
      </c>
      <c r="V50" s="319" t="str">
        <f t="shared" si="2"/>
        <v>-</v>
      </c>
      <c r="W50" s="320">
        <v>15</v>
      </c>
      <c r="X50" s="329"/>
      <c r="Y50" s="318">
        <v>8</v>
      </c>
      <c r="Z50" s="319" t="str">
        <f t="shared" si="3"/>
        <v>-</v>
      </c>
      <c r="AA50" s="320">
        <v>15</v>
      </c>
      <c r="AB50" s="329"/>
      <c r="AC50" s="198"/>
      <c r="AD50" s="199"/>
      <c r="AE50" s="199"/>
      <c r="AF50" s="200"/>
      <c r="AG50" s="127"/>
      <c r="AH50" s="117">
        <f>COUNTIF(E49:AB51,"○")</f>
        <v>0</v>
      </c>
      <c r="AI50" s="103">
        <f>COUNTIF(E49:AB51,"×")</f>
        <v>5</v>
      </c>
      <c r="AJ50" s="118">
        <f>(IF((E49&gt;G49),1,0))+(IF((E50&gt;G50),1,0))+(IF((E51&gt;G51),1,0))+(IF((I49&gt;K49),1,0))+(IF((I50&gt;K50),1,0))+(IF((I51&gt;K51),1,0))+(IF((M49&gt;O49),1,0))+(IF((M50&gt;O50),1,0))+(IF((M51&gt;O51),1,0))+(IF((Q49&gt;S49),1,0))+(IF((Q50&gt;S50),1,0))+(IF((Q51&gt;S51),1,0))+(IF((U49&gt;W49),1,0))+(IF((U50&gt;W50),1,0))+(IF((U51&gt;W51),1,0))+(IF((Y49&gt;AA49),1,0))+(IF((Y50&gt;AA50),1,0))+(IF((Y51&gt;AA51),1,0))</f>
        <v>2</v>
      </c>
      <c r="AK50" s="119">
        <f>(IF((E49&lt;G49),1,0))+(IF((E50&lt;G50),1,0))+(IF((E51&lt;G51),1,0))+(IF((I49&lt;K49),1,0))+(IF((I50&lt;K50),1,0))+(IF((I51&lt;K51),1,0))+(IF((M49&lt;O49),1,0))+(IF((M50&lt;O50),1,0))+(IF((M51&lt;O51),1,0))+(IF((Q49&lt;S49),1,0))+(IF((Q50&lt;S50),1,0))+(IF((Q51&lt;S51),1,0))+(IF((U49&lt;W49),1,0))+(IF((U50&lt;W50),1,0))+(IF((U51&lt;W51),1,0))+(IF((Y49&lt;AA49),1,0))+(IF((Y50&lt;AA50),1,0))+(IF((Y51&lt;AA51),1,0))</f>
        <v>10</v>
      </c>
      <c r="AL50" s="130">
        <f>AJ50-AK50</f>
        <v>-8</v>
      </c>
      <c r="AM50" s="103">
        <f>SUM(E49:E51,I49:I51,M49:M51,Q49:Q51,U49:U51,Y49:Y51)</f>
        <v>126</v>
      </c>
      <c r="AN50" s="103">
        <f>SUM(G49:G51,K49:K51,O49:O51,S49:S51,W49:W51,AA49:AA51)</f>
        <v>176</v>
      </c>
      <c r="AO50" s="104">
        <f>AM50-AN50</f>
        <v>-50</v>
      </c>
      <c r="AP50" s="230">
        <f>(AH50-AI50)*1000+(AL50)*100+AO50</f>
        <v>-5850</v>
      </c>
      <c r="AQ50" s="231"/>
      <c r="AR50" s="89"/>
      <c r="BL50" s="2"/>
      <c r="BM50" s="2"/>
      <c r="BN50" s="2"/>
      <c r="BO50" s="2"/>
      <c r="BP50" s="2"/>
      <c r="BQ50" s="2"/>
      <c r="BR50" s="2"/>
    </row>
    <row r="51" spans="1:70" ht="11.55" customHeight="1" x14ac:dyDescent="0.2">
      <c r="B51" s="234"/>
      <c r="C51" s="146"/>
      <c r="D51" s="142"/>
      <c r="E51" s="337" t="str">
        <f>IF(S42="","",S42)</f>
        <v/>
      </c>
      <c r="F51" s="319" t="str">
        <f t="shared" si="4"/>
        <v/>
      </c>
      <c r="G51" s="338" t="str">
        <f>IF(Q42="","",Q42)</f>
        <v/>
      </c>
      <c r="H51" s="360" t="str">
        <f>IF(J48="","",J48)</f>
        <v/>
      </c>
      <c r="I51" s="354">
        <f>IF(S45="","",S45)</f>
        <v>15</v>
      </c>
      <c r="J51" s="319" t="str">
        <f t="shared" si="5"/>
        <v>-</v>
      </c>
      <c r="K51" s="338">
        <f>IF(Q45="","",Q45)</f>
        <v>17</v>
      </c>
      <c r="L51" s="348" t="str">
        <f>IF(N48="","",N48)</f>
        <v/>
      </c>
      <c r="M51" s="338">
        <f>IF(S48="","",S48)</f>
        <v>15</v>
      </c>
      <c r="N51" s="319" t="str">
        <f t="shared" si="6"/>
        <v>-</v>
      </c>
      <c r="O51" s="338">
        <f>IF(Q48="","",Q48)</f>
        <v>17</v>
      </c>
      <c r="P51" s="348" t="str">
        <f>IF(R48="","",R48)</f>
        <v>-</v>
      </c>
      <c r="Q51" s="349"/>
      <c r="R51" s="326"/>
      <c r="S51" s="326"/>
      <c r="T51" s="327"/>
      <c r="U51" s="318"/>
      <c r="V51" s="319" t="str">
        <f t="shared" si="2"/>
        <v/>
      </c>
      <c r="W51" s="320"/>
      <c r="X51" s="329"/>
      <c r="Y51" s="318"/>
      <c r="Z51" s="319" t="str">
        <f t="shared" si="3"/>
        <v/>
      </c>
      <c r="AA51" s="320"/>
      <c r="AB51" s="329"/>
      <c r="AC51" s="132">
        <f>AH50</f>
        <v>0</v>
      </c>
      <c r="AD51" s="133" t="s">
        <v>27</v>
      </c>
      <c r="AE51" s="133">
        <f>AI50</f>
        <v>5</v>
      </c>
      <c r="AF51" s="136" t="s">
        <v>28</v>
      </c>
      <c r="AG51" s="127"/>
      <c r="AH51" s="123"/>
      <c r="AI51" s="112"/>
      <c r="AJ51" s="124"/>
      <c r="AK51" s="125"/>
      <c r="AL51" s="113"/>
      <c r="AM51" s="112"/>
      <c r="AN51" s="112"/>
      <c r="AO51" s="113"/>
      <c r="AP51" s="131"/>
      <c r="AQ51" s="107"/>
      <c r="AR51" s="89"/>
      <c r="BL51" s="2"/>
      <c r="BM51" s="2"/>
      <c r="BN51" s="2"/>
      <c r="BO51" s="2"/>
      <c r="BP51" s="2"/>
      <c r="BQ51" s="2"/>
      <c r="BR51" s="2"/>
    </row>
    <row r="52" spans="1:70" ht="11.55" customHeight="1" x14ac:dyDescent="0.2">
      <c r="B52" s="232" t="s">
        <v>32</v>
      </c>
      <c r="C52" s="147" t="s">
        <v>47</v>
      </c>
      <c r="D52" s="148" t="s">
        <v>48</v>
      </c>
      <c r="E52" s="356">
        <f>IF(W40="","",W40)</f>
        <v>14</v>
      </c>
      <c r="F52" s="345" t="str">
        <f t="shared" si="4"/>
        <v>-</v>
      </c>
      <c r="G52" s="357">
        <f>IF(U40="","",U40)</f>
        <v>15</v>
      </c>
      <c r="H52" s="343" t="str">
        <f>IF(X40="","",IF(X40="○","×",IF(X40="×","○")))</f>
        <v>×</v>
      </c>
      <c r="I52" s="359">
        <f>IF(W43="","",W43)</f>
        <v>9</v>
      </c>
      <c r="J52" s="345" t="str">
        <f t="shared" si="5"/>
        <v>-</v>
      </c>
      <c r="K52" s="357">
        <f>IF(U43="","",U43)</f>
        <v>15</v>
      </c>
      <c r="L52" s="343" t="str">
        <f>IF(X43="","",IF(X43="○","×",IF(X43="×","○")))</f>
        <v>×</v>
      </c>
      <c r="M52" s="357">
        <f>IF(W46="","",W46)</f>
        <v>15</v>
      </c>
      <c r="N52" s="345" t="str">
        <f t="shared" si="6"/>
        <v>-</v>
      </c>
      <c r="O52" s="357">
        <f>IF(U46="","",U46)</f>
        <v>7</v>
      </c>
      <c r="P52" s="343" t="str">
        <f>IF(X46="","",IF(X46="○","×",IF(X46="×","○")))</f>
        <v>○</v>
      </c>
      <c r="Q52" s="359">
        <f>IF(W49="","",W49)</f>
        <v>15</v>
      </c>
      <c r="R52" s="357" t="str">
        <f t="shared" ref="R52:R57" si="7">IF(Q52="","","-")</f>
        <v>-</v>
      </c>
      <c r="S52" s="357">
        <f>IF(U49="","",U49)</f>
        <v>7</v>
      </c>
      <c r="T52" s="343" t="str">
        <f>IF(X49="","",IF(X49="○","×",IF(X49="×","○")))</f>
        <v>○</v>
      </c>
      <c r="U52" s="340"/>
      <c r="V52" s="341"/>
      <c r="W52" s="341"/>
      <c r="X52" s="342"/>
      <c r="Y52" s="344">
        <v>7</v>
      </c>
      <c r="Z52" s="345" t="str">
        <f t="shared" si="3"/>
        <v>-</v>
      </c>
      <c r="AA52" s="346">
        <v>15</v>
      </c>
      <c r="AB52" s="361" t="str">
        <f>IF(Y52&lt;&gt;"",IF(Y52&gt;AA52,IF(Y53&gt;AA53,"○",IF(Y54&gt;AA54,"○","×")),IF(Y53&gt;AA53,IF(Y54&gt;AA54,"○","×"),"×")),"")</f>
        <v>×</v>
      </c>
      <c r="AC52" s="218">
        <f>RANK(AP53,AP41:AP56)</f>
        <v>4</v>
      </c>
      <c r="AD52" s="219"/>
      <c r="AE52" s="219"/>
      <c r="AF52" s="220"/>
      <c r="AG52" s="126"/>
      <c r="AH52" s="117"/>
      <c r="AI52" s="103"/>
      <c r="AJ52" s="118"/>
      <c r="AK52" s="119"/>
      <c r="AL52" s="104"/>
      <c r="AM52" s="103"/>
      <c r="AN52" s="103"/>
      <c r="AO52" s="104"/>
      <c r="AP52" s="131"/>
      <c r="AQ52" s="107"/>
      <c r="AR52" s="89"/>
      <c r="BL52" s="2"/>
      <c r="BM52" s="2"/>
      <c r="BN52" s="2"/>
      <c r="BO52" s="2"/>
      <c r="BP52" s="2"/>
      <c r="BQ52" s="2"/>
      <c r="BR52" s="2"/>
    </row>
    <row r="53" spans="1:70" ht="11.55" customHeight="1" x14ac:dyDescent="0.2">
      <c r="B53" s="233"/>
      <c r="C53" s="146" t="s">
        <v>49</v>
      </c>
      <c r="D53" s="142" t="s">
        <v>48</v>
      </c>
      <c r="E53" s="337">
        <f>IF(W41="","",W41)</f>
        <v>8</v>
      </c>
      <c r="F53" s="319" t="str">
        <f t="shared" si="4"/>
        <v>-</v>
      </c>
      <c r="G53" s="338">
        <f>IF(U41="","",U41)</f>
        <v>15</v>
      </c>
      <c r="H53" s="328"/>
      <c r="I53" s="354">
        <f>IF(W44="","",W44)</f>
        <v>12</v>
      </c>
      <c r="J53" s="319" t="str">
        <f t="shared" si="5"/>
        <v>-</v>
      </c>
      <c r="K53" s="338">
        <f>IF(U44="","",U44)</f>
        <v>15</v>
      </c>
      <c r="L53" s="328"/>
      <c r="M53" s="338">
        <f>IF(W47="","",W47)</f>
        <v>15</v>
      </c>
      <c r="N53" s="319" t="str">
        <f t="shared" si="6"/>
        <v>-</v>
      </c>
      <c r="O53" s="338">
        <f>IF(U47="","",U47)</f>
        <v>6</v>
      </c>
      <c r="P53" s="328"/>
      <c r="Q53" s="354">
        <f>IF(W50="","",W50)</f>
        <v>15</v>
      </c>
      <c r="R53" s="338" t="str">
        <f t="shared" si="7"/>
        <v>-</v>
      </c>
      <c r="S53" s="338">
        <f>IF(U50="","",U50)</f>
        <v>9</v>
      </c>
      <c r="T53" s="328"/>
      <c r="U53" s="349"/>
      <c r="V53" s="326"/>
      <c r="W53" s="326"/>
      <c r="X53" s="327"/>
      <c r="Y53" s="318">
        <v>7</v>
      </c>
      <c r="Z53" s="319" t="str">
        <f t="shared" si="3"/>
        <v>-</v>
      </c>
      <c r="AA53" s="320">
        <v>15</v>
      </c>
      <c r="AB53" s="362"/>
      <c r="AC53" s="198"/>
      <c r="AD53" s="199"/>
      <c r="AE53" s="199"/>
      <c r="AF53" s="200"/>
      <c r="AG53" s="126"/>
      <c r="AH53" s="117">
        <f>COUNTIF(E52:AB54,"○")</f>
        <v>2</v>
      </c>
      <c r="AI53" s="103">
        <f>COUNTIF(E52:AB54,"×")</f>
        <v>3</v>
      </c>
      <c r="AJ53" s="118">
        <f>(IF((E52&gt;G52),1,0))+(IF((E53&gt;G53),1,0))+(IF((E54&gt;G54),1,0))+(IF((I52&gt;K52),1,0))+(IF((I53&gt;K53),1,0))+(IF((I54&gt;K54),1,0))+(IF((M52&gt;O52),1,0))+(IF((M53&gt;O53),1,0))+(IF((M54&gt;O54),1,0))+(IF((Q52&gt;S52),1,0))+(IF((Q53&gt;S53),1,0))+(IF((Q54&gt;S54),1,0))+(IF((U52&gt;W52),1,0))+(IF((U53&gt;W53),1,0))+(IF((U54&gt;W54),1,0))+(IF((Y52&gt;AA52),1,0))+(IF((Y53&gt;AA53),1,0))+(IF((Y54&gt;AA54),1,0))</f>
        <v>4</v>
      </c>
      <c r="AK53" s="119">
        <f>(IF((E52&lt;G52),1,0))+(IF((E53&lt;G53),1,0))+(IF((E54&lt;G54),1,0))+(IF((I52&lt;K52),1,0))+(IF((I53&lt;K53),1,0))+(IF((I54&lt;K54),1,0))+(IF((M52&lt;O52),1,0))+(IF((M53&lt;O53),1,0))+(IF((M54&lt;O54),1,0))+(IF((Q52&lt;S52),1,0))+(IF((Q53&lt;S53),1,0))+(IF((Q54&lt;S54),1,0))+(IF((U52&lt;W52),1,0))+(IF((U53&lt;W53),1,0))+(IF((U54&lt;W54),1,0))+(IF((Y52&lt;AA52),1,0))+(IF((Y53&lt;AA53),1,0))+(IF((Y54&lt;AA54),1,0))</f>
        <v>6</v>
      </c>
      <c r="AL53" s="130">
        <f>AJ53-AK53</f>
        <v>-2</v>
      </c>
      <c r="AM53" s="103">
        <f>SUM(E52:E54,I52:I54,M52:M54,Q52:Q54,U52:U54,Y52:Y54)</f>
        <v>117</v>
      </c>
      <c r="AN53" s="103">
        <f>SUM(G52:G54,K52:K54,O52:O54,S52:S54,W52:W54,AA52:AA54)</f>
        <v>119</v>
      </c>
      <c r="AO53" s="104">
        <f>AM53-AN53</f>
        <v>-2</v>
      </c>
      <c r="AP53" s="230">
        <f>(AH53-AI53)*1000+(AL53)*100+AO53</f>
        <v>-1202</v>
      </c>
      <c r="AQ53" s="231"/>
      <c r="AR53" s="89"/>
      <c r="BL53" s="2"/>
      <c r="BM53" s="2"/>
      <c r="BN53" s="2"/>
      <c r="BO53" s="2"/>
      <c r="BP53" s="2"/>
      <c r="BQ53" s="2"/>
      <c r="BR53" s="2"/>
    </row>
    <row r="54" spans="1:70" ht="11.55" customHeight="1" x14ac:dyDescent="0.2">
      <c r="B54" s="233"/>
      <c r="C54" s="146"/>
      <c r="D54" s="142"/>
      <c r="E54" s="337" t="str">
        <f>IF(W42="","",W42)</f>
        <v/>
      </c>
      <c r="F54" s="319" t="str">
        <f t="shared" si="4"/>
        <v/>
      </c>
      <c r="G54" s="338" t="str">
        <f>IF(U42="","",U42)</f>
        <v/>
      </c>
      <c r="H54" s="335"/>
      <c r="I54" s="354" t="str">
        <f>IF(W45="","",W45)</f>
        <v/>
      </c>
      <c r="J54" s="319" t="str">
        <f t="shared" si="5"/>
        <v/>
      </c>
      <c r="K54" s="338" t="str">
        <f>IF(U45="","",U45)</f>
        <v/>
      </c>
      <c r="L54" s="335"/>
      <c r="M54" s="338" t="str">
        <f>IF(W48="","",W48)</f>
        <v/>
      </c>
      <c r="N54" s="319" t="str">
        <f t="shared" si="6"/>
        <v/>
      </c>
      <c r="O54" s="338" t="str">
        <f>IF(U48="","",U48)</f>
        <v/>
      </c>
      <c r="P54" s="335"/>
      <c r="Q54" s="354" t="str">
        <f>IF(W51="","",W51)</f>
        <v/>
      </c>
      <c r="R54" s="338" t="str">
        <f t="shared" si="7"/>
        <v/>
      </c>
      <c r="S54" s="338" t="str">
        <f>IF(U51="","",U51)</f>
        <v/>
      </c>
      <c r="T54" s="335"/>
      <c r="U54" s="349"/>
      <c r="V54" s="326"/>
      <c r="W54" s="326"/>
      <c r="X54" s="327"/>
      <c r="Y54" s="318"/>
      <c r="Z54" s="319" t="str">
        <f t="shared" si="3"/>
        <v/>
      </c>
      <c r="AA54" s="320"/>
      <c r="AB54" s="363"/>
      <c r="AC54" s="132">
        <f>AH53</f>
        <v>2</v>
      </c>
      <c r="AD54" s="133" t="s">
        <v>27</v>
      </c>
      <c r="AE54" s="133">
        <f>AI53</f>
        <v>3</v>
      </c>
      <c r="AF54" s="136" t="s">
        <v>28</v>
      </c>
      <c r="AG54" s="126"/>
      <c r="AH54" s="123"/>
      <c r="AI54" s="112"/>
      <c r="AJ54" s="124"/>
      <c r="AK54" s="125"/>
      <c r="AL54" s="113"/>
      <c r="AM54" s="112"/>
      <c r="AN54" s="112"/>
      <c r="AO54" s="113"/>
      <c r="AP54" s="89"/>
      <c r="AQ54" s="89"/>
      <c r="AR54" s="89"/>
      <c r="BL54" s="2"/>
      <c r="BM54" s="2"/>
      <c r="BN54" s="2"/>
      <c r="BO54" s="2"/>
      <c r="BP54" s="2"/>
      <c r="BQ54" s="2"/>
      <c r="BR54" s="2"/>
    </row>
    <row r="55" spans="1:70" ht="11.55" customHeight="1" x14ac:dyDescent="0.2">
      <c r="B55" s="233"/>
      <c r="C55" s="147" t="s">
        <v>50</v>
      </c>
      <c r="D55" s="143" t="s">
        <v>36</v>
      </c>
      <c r="E55" s="356">
        <f>IF(AA40="","",AA40)</f>
        <v>14</v>
      </c>
      <c r="F55" s="345" t="str">
        <f t="shared" si="4"/>
        <v>-</v>
      </c>
      <c r="G55" s="357">
        <f>IF(Y40="","",Y40)</f>
        <v>16</v>
      </c>
      <c r="H55" s="358" t="str">
        <f>IF(AB40="","",IF(AB40="○","×",IF(AB40="×","○")))</f>
        <v>○</v>
      </c>
      <c r="I55" s="359">
        <f>IF(AA43="","",AA43)</f>
        <v>15</v>
      </c>
      <c r="J55" s="345" t="str">
        <f t="shared" si="5"/>
        <v>-</v>
      </c>
      <c r="K55" s="357">
        <f>IF(Y43="","",Y43)</f>
        <v>9</v>
      </c>
      <c r="L55" s="339" t="str">
        <f>IF(AB43="","",IF(AB43="○","×",IF(AB43="×","○")))</f>
        <v>○</v>
      </c>
      <c r="M55" s="357">
        <f>IF(AA46="","",AA46)</f>
        <v>15</v>
      </c>
      <c r="N55" s="345" t="str">
        <f t="shared" si="6"/>
        <v>-</v>
      </c>
      <c r="O55" s="357">
        <f>IF(Y46="","",Y46)</f>
        <v>9</v>
      </c>
      <c r="P55" s="339" t="str">
        <f>IF(AB46="","",IF(AB46="○","×",IF(AB46="×","○")))</f>
        <v>○</v>
      </c>
      <c r="Q55" s="359">
        <f>IF(AA49="","",AA49)</f>
        <v>15</v>
      </c>
      <c r="R55" s="345" t="str">
        <f t="shared" si="7"/>
        <v>-</v>
      </c>
      <c r="S55" s="357">
        <f>IF(Y49="","",Y49)</f>
        <v>9</v>
      </c>
      <c r="T55" s="339" t="str">
        <f>IF(AB49="","",IF(AB49="○","×",IF(AB49="×","○")))</f>
        <v>○</v>
      </c>
      <c r="U55" s="359">
        <f>IF(AA52="","",AA52)</f>
        <v>15</v>
      </c>
      <c r="V55" s="345" t="str">
        <f>IF(U55="","","-")</f>
        <v>-</v>
      </c>
      <c r="W55" s="357">
        <f>IF(Y52="","",Y52)</f>
        <v>7</v>
      </c>
      <c r="X55" s="339" t="str">
        <f>IF(AB52="","",IF(AB52="○","×",IF(AB52="×","○")))</f>
        <v>○</v>
      </c>
      <c r="Y55" s="340"/>
      <c r="Z55" s="341"/>
      <c r="AA55" s="341"/>
      <c r="AB55" s="341"/>
      <c r="AC55" s="218">
        <f>RANK(AP56,AP41:AP56)</f>
        <v>1</v>
      </c>
      <c r="AD55" s="219"/>
      <c r="AE55" s="219"/>
      <c r="AF55" s="220"/>
      <c r="AG55" s="127"/>
      <c r="AH55" s="117"/>
      <c r="AI55" s="103"/>
      <c r="AJ55" s="118"/>
      <c r="AK55" s="119"/>
      <c r="AL55" s="104"/>
      <c r="AM55" s="103"/>
      <c r="AN55" s="103"/>
      <c r="AO55" s="104"/>
      <c r="AP55" s="89"/>
      <c r="AQ55" s="89"/>
      <c r="AR55" s="89"/>
      <c r="BL55" s="2"/>
      <c r="BM55" s="2"/>
      <c r="BN55" s="2"/>
      <c r="BO55" s="2"/>
      <c r="BP55" s="2"/>
      <c r="BQ55" s="2"/>
      <c r="BR55" s="2"/>
    </row>
    <row r="56" spans="1:70" ht="11.55" customHeight="1" x14ac:dyDescent="0.2">
      <c r="B56" s="233"/>
      <c r="C56" s="146" t="s">
        <v>51</v>
      </c>
      <c r="D56" s="140" t="s">
        <v>36</v>
      </c>
      <c r="E56" s="337">
        <f>IF(AA41="","",AA41)</f>
        <v>15</v>
      </c>
      <c r="F56" s="319" t="str">
        <f t="shared" si="4"/>
        <v>-</v>
      </c>
      <c r="G56" s="338">
        <f>IF(Y41="","",Y41)</f>
        <v>10</v>
      </c>
      <c r="H56" s="360" t="str">
        <f>IF(J44="","",J44)</f>
        <v/>
      </c>
      <c r="I56" s="354">
        <f>IF(AA44="","",AA44)</f>
        <v>11</v>
      </c>
      <c r="J56" s="319" t="str">
        <f t="shared" si="5"/>
        <v>-</v>
      </c>
      <c r="K56" s="338">
        <f>IF(Y44="","",Y44)</f>
        <v>15</v>
      </c>
      <c r="L56" s="348" t="str">
        <f>IF(N50="","",N50)</f>
        <v>-</v>
      </c>
      <c r="M56" s="338">
        <f>IF(AA47="","",AA47)</f>
        <v>15</v>
      </c>
      <c r="N56" s="319" t="str">
        <f t="shared" si="6"/>
        <v>-</v>
      </c>
      <c r="O56" s="338">
        <f>IF(Y47="","",Y47)</f>
        <v>9</v>
      </c>
      <c r="P56" s="348" t="str">
        <f>IF(R50="","",R50)</f>
        <v/>
      </c>
      <c r="Q56" s="354">
        <f>IF(AA50="","",AA50)</f>
        <v>15</v>
      </c>
      <c r="R56" s="319" t="str">
        <f t="shared" si="7"/>
        <v>-</v>
      </c>
      <c r="S56" s="338">
        <f>IF(Y50="","",Y50)</f>
        <v>8</v>
      </c>
      <c r="T56" s="348" t="str">
        <f>IF(V50="","",V50)</f>
        <v>-</v>
      </c>
      <c r="U56" s="354">
        <f>IF(AA53="","",AA53)</f>
        <v>15</v>
      </c>
      <c r="V56" s="319" t="str">
        <f>IF(U56="","","-")</f>
        <v>-</v>
      </c>
      <c r="W56" s="338">
        <f>IF(Y53="","",Y53)</f>
        <v>7</v>
      </c>
      <c r="X56" s="348" t="str">
        <f>IF(Z50="","",Z50)</f>
        <v>-</v>
      </c>
      <c r="Y56" s="349"/>
      <c r="Z56" s="326"/>
      <c r="AA56" s="326"/>
      <c r="AB56" s="326"/>
      <c r="AC56" s="198"/>
      <c r="AD56" s="199"/>
      <c r="AE56" s="199"/>
      <c r="AF56" s="200"/>
      <c r="AG56" s="127"/>
      <c r="AH56" s="117">
        <f>COUNTIF(E55:AB57,"○")</f>
        <v>5</v>
      </c>
      <c r="AI56" s="103">
        <f>COUNTIF(E55:AB57,"×")</f>
        <v>0</v>
      </c>
      <c r="AJ56" s="118">
        <f>(IF((E55&gt;G55),1,0))+(IF((E56&gt;G56),1,0))+(IF((E57&gt;G57),1,0))+(IF((I55&gt;K55),1,0))+(IF((I56&gt;K56),1,0))+(IF((I57&gt;K57),1,0))+(IF((M55&gt;O55),1,0))+(IF((M56&gt;O56),1,0))+(IF((M57&gt;O57),1,0))+(IF((Q55&gt;S55),1,0))+(IF((Q56&gt;S56),1,0))+(IF((Q57&gt;S57),1,0))+(IF((U55&gt;W55),1,0))+(IF((U56&gt;W56),1,0))+(IF((U57&gt;W57),1,0))+(IF((Y55&gt;AA55),1,0))+(IF((Y56&gt;AA56),1,0))+(IF((Y57&gt;AA57),1,0))</f>
        <v>10</v>
      </c>
      <c r="AK56" s="119">
        <f>(IF((E55&lt;G55),1,0))+(IF((E56&lt;G56),1,0))+(IF((E57&lt;G57),1,0))+(IF((I55&lt;K55),1,0))+(IF((I56&lt;K56),1,0))+(IF((I57&lt;K57),1,0))+(IF((M55&lt;O55),1,0))+(IF((M56&lt;O56),1,0))+(IF((M57&lt;O57),1,0))+(IF((Q55&lt;S55),1,0))+(IF((Q56&lt;S56),1,0))+(IF((Q57&lt;S57),1,0))+(IF((U55&lt;W55),1,0))+(IF((U56&lt;W56),1,0))+(IF((U57&lt;W57),1,0))+(IF((Y55&lt;AA55),1,0))+(IF((Y56&lt;AA56),1,0))+(IF((Y57&lt;AA57),1,0))</f>
        <v>2</v>
      </c>
      <c r="AL56" s="130">
        <f>AJ56-AK56</f>
        <v>8</v>
      </c>
      <c r="AM56" s="103">
        <f>SUM(E55:E57,I55:I57,M55:M57,Q55:Q57,U55:U57,Y55:Y57)</f>
        <v>175</v>
      </c>
      <c r="AN56" s="103">
        <f>SUM(G55:G57,K55:K57,O55:O57,S55:S57,W55:W57,AA55:AA57)</f>
        <v>120</v>
      </c>
      <c r="AO56" s="104">
        <f>AM56-AN56</f>
        <v>55</v>
      </c>
      <c r="AP56" s="230">
        <f>(AH56-AI56)*1000+(AL56)*100+AO56</f>
        <v>5855</v>
      </c>
      <c r="AQ56" s="231"/>
      <c r="AR56" s="89"/>
      <c r="BL56" s="2"/>
      <c r="BM56" s="2"/>
      <c r="BN56" s="2"/>
      <c r="BO56" s="2"/>
      <c r="BP56" s="2"/>
      <c r="BQ56" s="2"/>
      <c r="BR56" s="2"/>
    </row>
    <row r="57" spans="1:70" ht="11.55" customHeight="1" thickBot="1" x14ac:dyDescent="0.25">
      <c r="B57" s="234"/>
      <c r="C57" s="149"/>
      <c r="D57" s="138"/>
      <c r="E57" s="364">
        <f>IF(AA42="","",AA42)</f>
        <v>15</v>
      </c>
      <c r="F57" s="365" t="str">
        <f t="shared" si="4"/>
        <v>-</v>
      </c>
      <c r="G57" s="366">
        <f>IF(Y42="","",Y42)</f>
        <v>9</v>
      </c>
      <c r="H57" s="367" t="str">
        <f>IF(J45="","",J45)</f>
        <v/>
      </c>
      <c r="I57" s="368">
        <f>IF(AA45="","",AA45)</f>
        <v>15</v>
      </c>
      <c r="J57" s="365" t="str">
        <f t="shared" si="5"/>
        <v>-</v>
      </c>
      <c r="K57" s="366">
        <f>IF(Y45="","",Y45)</f>
        <v>12</v>
      </c>
      <c r="L57" s="369" t="str">
        <f>IF(N51="","",N51)</f>
        <v>-</v>
      </c>
      <c r="M57" s="366" t="str">
        <f>IF(AA48="","",AA48)</f>
        <v/>
      </c>
      <c r="N57" s="365" t="str">
        <f t="shared" si="6"/>
        <v/>
      </c>
      <c r="O57" s="366" t="str">
        <f>IF(Y48="","",Y48)</f>
        <v/>
      </c>
      <c r="P57" s="369" t="str">
        <f>IF(R51="","",R51)</f>
        <v/>
      </c>
      <c r="Q57" s="368" t="str">
        <f>IF(AA51="","",AA51)</f>
        <v/>
      </c>
      <c r="R57" s="365" t="str">
        <f t="shared" si="7"/>
        <v/>
      </c>
      <c r="S57" s="366" t="str">
        <f>IF(Y51="","",Y51)</f>
        <v/>
      </c>
      <c r="T57" s="369" t="str">
        <f>IF(V51="","",V51)</f>
        <v/>
      </c>
      <c r="U57" s="368" t="str">
        <f>IF(AA54="","",AA54)</f>
        <v/>
      </c>
      <c r="V57" s="365" t="str">
        <f>IF(U57="","","-")</f>
        <v/>
      </c>
      <c r="W57" s="366" t="str">
        <f>IF(Y54="","",Y54)</f>
        <v/>
      </c>
      <c r="X57" s="369" t="str">
        <f>IF(Z51="","",Z51)</f>
        <v/>
      </c>
      <c r="Y57" s="370"/>
      <c r="Z57" s="371"/>
      <c r="AA57" s="371"/>
      <c r="AB57" s="371"/>
      <c r="AC57" s="134">
        <f>AH56</f>
        <v>5</v>
      </c>
      <c r="AD57" s="135" t="s">
        <v>27</v>
      </c>
      <c r="AE57" s="135">
        <f>AI56</f>
        <v>0</v>
      </c>
      <c r="AF57" s="137" t="s">
        <v>28</v>
      </c>
      <c r="AG57" s="127"/>
      <c r="AH57" s="123"/>
      <c r="AI57" s="112"/>
      <c r="AJ57" s="124"/>
      <c r="AK57" s="125"/>
      <c r="AL57" s="113"/>
      <c r="AM57" s="112"/>
      <c r="AN57" s="112"/>
      <c r="AO57" s="113"/>
      <c r="AP57" s="89"/>
      <c r="AQ57" s="89"/>
      <c r="AR57" s="89"/>
      <c r="BL57" s="2"/>
      <c r="BM57" s="2"/>
      <c r="BN57" s="2"/>
      <c r="BO57" s="2"/>
      <c r="BP57" s="2"/>
      <c r="BQ57" s="2"/>
      <c r="BR57" s="2"/>
    </row>
    <row r="58" spans="1:70" ht="4.95" customHeight="1" x14ac:dyDescent="0.15">
      <c r="Y58" s="43"/>
      <c r="Z58" s="43"/>
      <c r="AA58" s="43"/>
      <c r="AB58" s="43"/>
      <c r="AC58" s="43"/>
      <c r="AD58" s="43"/>
      <c r="AE58" s="43"/>
      <c r="AF58" s="43"/>
      <c r="AG58" s="6"/>
      <c r="AH58" s="6"/>
      <c r="AI58" s="6"/>
      <c r="AJ58" s="6"/>
      <c r="AK58" s="6"/>
      <c r="AL58" s="6"/>
      <c r="AM58" s="50"/>
      <c r="AN58" s="50"/>
      <c r="AO58" s="36"/>
      <c r="BL58" s="2"/>
      <c r="BM58" s="2"/>
      <c r="BN58" s="2"/>
      <c r="BO58" s="2"/>
      <c r="BP58" s="2"/>
      <c r="BQ58" s="2"/>
      <c r="BR58" s="2"/>
    </row>
    <row r="59" spans="1:70" ht="13.05" customHeight="1" x14ac:dyDescent="0.15">
      <c r="C59" s="314" t="s">
        <v>52</v>
      </c>
      <c r="Y59" s="43"/>
      <c r="Z59" s="43"/>
      <c r="AA59" s="43"/>
      <c r="AB59" s="43"/>
      <c r="AC59" s="43"/>
      <c r="AD59" s="43"/>
      <c r="AE59" s="43"/>
      <c r="AF59" s="43"/>
      <c r="AG59" s="6"/>
      <c r="AH59" s="6"/>
      <c r="AI59" s="6"/>
      <c r="AJ59" s="6"/>
      <c r="AK59" s="6"/>
      <c r="AL59" s="6"/>
      <c r="AM59" s="50"/>
      <c r="AN59" s="50"/>
      <c r="AO59" s="36"/>
      <c r="BL59" s="2"/>
      <c r="BM59" s="2"/>
      <c r="BN59" s="2"/>
      <c r="BO59" s="2"/>
      <c r="BP59" s="2"/>
      <c r="BQ59" s="2"/>
      <c r="BR59" s="2"/>
    </row>
    <row r="60" spans="1:70" ht="13.05" customHeight="1" x14ac:dyDescent="0.15">
      <c r="C60" s="314" t="s">
        <v>53</v>
      </c>
      <c r="Y60" s="43"/>
      <c r="Z60" s="43"/>
      <c r="AA60" s="43"/>
      <c r="AB60" s="43"/>
      <c r="AC60" s="43"/>
      <c r="AD60" s="43"/>
      <c r="AE60" s="43"/>
      <c r="AF60" s="43"/>
      <c r="AG60" s="6"/>
      <c r="AH60" s="6"/>
      <c r="AI60" s="6"/>
      <c r="AJ60" s="6"/>
      <c r="AK60" s="6"/>
      <c r="AL60" s="6"/>
      <c r="AM60" s="50"/>
      <c r="AN60" s="50"/>
      <c r="AO60" s="36"/>
      <c r="BL60" s="2"/>
      <c r="BM60" s="2"/>
      <c r="BN60" s="2"/>
      <c r="BO60" s="2"/>
      <c r="BP60" s="2"/>
      <c r="BQ60" s="2"/>
      <c r="BR60" s="2"/>
    </row>
    <row r="61" spans="1:70" ht="13.05" customHeight="1" x14ac:dyDescent="0.15">
      <c r="A61" s="11"/>
      <c r="B61" s="11"/>
      <c r="C61" s="150"/>
      <c r="D61" s="9"/>
      <c r="E61" s="151"/>
      <c r="F61" s="152"/>
      <c r="G61" s="153"/>
      <c r="H61" s="153"/>
      <c r="I61" s="153"/>
      <c r="J61" s="153"/>
      <c r="K61" s="154"/>
      <c r="L61" s="155"/>
      <c r="M61" s="153"/>
      <c r="N61" s="153"/>
      <c r="O61" s="154"/>
      <c r="P61" s="155"/>
      <c r="Q61" s="156"/>
      <c r="R61" s="153"/>
      <c r="S61" s="154"/>
      <c r="T61" s="155"/>
      <c r="U61" s="156"/>
      <c r="V61" s="153"/>
      <c r="W61" s="154"/>
      <c r="X61" s="155"/>
      <c r="Y61" s="156"/>
      <c r="Z61" s="156"/>
      <c r="AA61" s="156"/>
      <c r="AB61" s="156"/>
      <c r="AC61" s="156"/>
      <c r="AD61" s="156"/>
      <c r="AE61" s="156"/>
      <c r="AF61" s="156"/>
      <c r="AG61" s="153"/>
      <c r="AH61" s="154"/>
      <c r="AI61" s="155"/>
      <c r="AJ61" s="156"/>
      <c r="AK61" s="42"/>
      <c r="AL61" s="42"/>
      <c r="AM61" s="44"/>
      <c r="AN61" s="50"/>
      <c r="AO61" s="50"/>
      <c r="BL61" s="2"/>
      <c r="BM61" s="2"/>
      <c r="BN61" s="2"/>
      <c r="BO61" s="2"/>
      <c r="BP61" s="2"/>
      <c r="BQ61" s="2"/>
      <c r="BR61" s="2"/>
    </row>
    <row r="62" spans="1:70" ht="15" customHeight="1" thickBot="1" x14ac:dyDescent="0.2">
      <c r="A62" s="175"/>
      <c r="B62" s="175"/>
      <c r="C62" s="176"/>
      <c r="D62" s="177"/>
      <c r="E62" s="178"/>
      <c r="F62" s="178"/>
      <c r="G62" s="178"/>
      <c r="H62" s="175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84"/>
      <c r="AD62" s="184"/>
      <c r="AE62" s="184"/>
      <c r="AF62" s="184"/>
      <c r="AG62" s="186"/>
      <c r="AH62" s="187"/>
      <c r="AI62" s="187"/>
      <c r="AJ62" s="187"/>
      <c r="AK62" s="187"/>
      <c r="AL62" s="187"/>
      <c r="AM62" s="175"/>
      <c r="AN62" s="175"/>
      <c r="AO62" s="175"/>
      <c r="AP62" s="175"/>
      <c r="AQ62" s="175"/>
      <c r="AR62" s="175"/>
      <c r="BL62" s="2"/>
      <c r="BM62" s="2"/>
      <c r="BN62" s="2"/>
      <c r="BO62" s="2"/>
      <c r="BP62" s="2"/>
      <c r="BQ62" s="2"/>
      <c r="BR62" s="2"/>
    </row>
    <row r="63" spans="1:70" ht="12" customHeight="1" x14ac:dyDescent="0.15">
      <c r="A63" s="11"/>
      <c r="B63" s="11"/>
      <c r="C63" s="8"/>
      <c r="D63" s="9"/>
      <c r="E63" s="10"/>
      <c r="F63" s="10"/>
      <c r="G63" s="10"/>
      <c r="H63" s="11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42"/>
      <c r="AD63" s="42"/>
      <c r="AE63" s="42"/>
      <c r="AF63" s="42"/>
      <c r="AG63" s="44"/>
      <c r="AH63" s="50"/>
      <c r="AI63" s="50"/>
      <c r="AJ63" s="50"/>
      <c r="AK63" s="50"/>
      <c r="AL63" s="50"/>
      <c r="AM63" s="11"/>
      <c r="AN63" s="11"/>
      <c r="AO63" s="11"/>
      <c r="AP63" s="11"/>
      <c r="AQ63" s="11"/>
      <c r="AR63" s="11"/>
      <c r="BL63" s="2"/>
      <c r="BM63" s="2"/>
      <c r="BN63" s="2"/>
      <c r="BO63" s="2"/>
      <c r="BP63" s="2"/>
      <c r="BQ63" s="2"/>
      <c r="BR63" s="2"/>
    </row>
    <row r="64" spans="1:70" ht="13.5" customHeight="1" x14ac:dyDescent="0.2">
      <c r="C64" s="8"/>
      <c r="D64" s="9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2"/>
      <c r="AA64" s="2"/>
      <c r="AB64" s="2"/>
      <c r="AC64" s="2"/>
      <c r="AD64" s="2"/>
      <c r="AE64" s="2"/>
      <c r="AF64" s="2"/>
      <c r="BL64" s="2"/>
      <c r="BM64" s="2"/>
      <c r="BN64" s="2"/>
      <c r="BO64" s="2"/>
      <c r="BP64" s="2"/>
      <c r="BQ64" s="2"/>
      <c r="BR64" s="2"/>
    </row>
    <row r="65" spans="2:70" ht="13.5" customHeight="1" x14ac:dyDescent="0.2">
      <c r="C65" s="211" t="s">
        <v>54</v>
      </c>
      <c r="D65" s="228"/>
      <c r="E65" s="32"/>
      <c r="F65" s="32"/>
      <c r="G65" s="32"/>
      <c r="H65" s="32"/>
      <c r="I65" s="11"/>
      <c r="J65" s="11"/>
      <c r="M65" s="229" t="s">
        <v>55</v>
      </c>
      <c r="N65" s="229"/>
      <c r="O65" s="229"/>
      <c r="P65" s="229"/>
      <c r="Q65" s="229"/>
      <c r="R65" s="229"/>
      <c r="S65" s="229"/>
      <c r="T65" s="229"/>
      <c r="U65" s="36"/>
      <c r="Z65" s="2"/>
      <c r="AA65" s="2"/>
      <c r="AB65" s="2"/>
      <c r="AC65" s="2"/>
      <c r="AD65" s="2"/>
      <c r="AE65" s="2"/>
      <c r="AF65" s="2"/>
      <c r="BL65" s="2"/>
      <c r="BM65" s="2"/>
      <c r="BN65" s="2"/>
      <c r="BO65" s="2"/>
      <c r="BP65" s="2"/>
      <c r="BQ65" s="2"/>
      <c r="BR65" s="2"/>
    </row>
    <row r="66" spans="2:70" ht="13.5" customHeight="1" x14ac:dyDescent="0.2">
      <c r="C66" s="211"/>
      <c r="D66" s="228"/>
      <c r="E66" s="32"/>
      <c r="F66" s="32"/>
      <c r="G66" s="32"/>
      <c r="H66" s="32"/>
      <c r="I66" s="11"/>
      <c r="J66" s="11"/>
      <c r="L66" s="34"/>
      <c r="M66" s="229"/>
      <c r="N66" s="229"/>
      <c r="O66" s="229"/>
      <c r="P66" s="229"/>
      <c r="Q66" s="229"/>
      <c r="R66" s="229"/>
      <c r="S66" s="229"/>
      <c r="T66" s="229"/>
      <c r="U66" s="36"/>
      <c r="Z66" s="2"/>
      <c r="AA66" s="2"/>
      <c r="AB66" s="2"/>
      <c r="AC66" s="2"/>
      <c r="AD66" s="2"/>
      <c r="AE66" s="2"/>
      <c r="AF66" s="2"/>
      <c r="BL66" s="2"/>
      <c r="BM66" s="2"/>
      <c r="BN66" s="2"/>
      <c r="BO66" s="2"/>
      <c r="BP66" s="2"/>
      <c r="BQ66" s="2"/>
      <c r="BR66" s="2"/>
    </row>
    <row r="67" spans="2:70" ht="4.95" customHeight="1" x14ac:dyDescent="0.2">
      <c r="E67" s="11"/>
      <c r="F67" s="11"/>
      <c r="K67" s="11"/>
      <c r="L67" s="11"/>
      <c r="M67" s="35"/>
      <c r="P67" s="36"/>
      <c r="Q67" s="36"/>
      <c r="Z67" s="2"/>
      <c r="AA67" s="2"/>
      <c r="AB67" s="2"/>
      <c r="AC67" s="2"/>
      <c r="AD67" s="2"/>
      <c r="AE67" s="2"/>
      <c r="AF67" s="2"/>
      <c r="BL67" s="2"/>
      <c r="BM67" s="2"/>
      <c r="BN67" s="2"/>
      <c r="BO67" s="2"/>
      <c r="BP67" s="2"/>
      <c r="BQ67" s="2"/>
      <c r="BR67" s="2"/>
    </row>
    <row r="68" spans="2:70" ht="12.45" customHeight="1" x14ac:dyDescent="0.15">
      <c r="C68" s="207" t="s">
        <v>56</v>
      </c>
      <c r="D68" s="208"/>
      <c r="E68" s="238" t="str">
        <f>C70</f>
        <v>黒田龍生</v>
      </c>
      <c r="F68" s="239"/>
      <c r="G68" s="239"/>
      <c r="H68" s="240"/>
      <c r="I68" s="241" t="str">
        <f>C73</f>
        <v>山内雅人</v>
      </c>
      <c r="J68" s="239"/>
      <c r="K68" s="239"/>
      <c r="L68" s="240"/>
      <c r="M68" s="241" t="str">
        <f>C76</f>
        <v>石川勝志</v>
      </c>
      <c r="N68" s="239"/>
      <c r="O68" s="239"/>
      <c r="P68" s="240"/>
      <c r="Q68" s="241" t="str">
        <f>C79</f>
        <v>髙橋　煌</v>
      </c>
      <c r="R68" s="239"/>
      <c r="S68" s="239"/>
      <c r="T68" s="242"/>
      <c r="U68" s="243" t="s">
        <v>22</v>
      </c>
      <c r="V68" s="244"/>
      <c r="W68" s="244"/>
      <c r="X68" s="245"/>
      <c r="Y68" s="100"/>
      <c r="Z68" s="246" t="s">
        <v>23</v>
      </c>
      <c r="AA68" s="247"/>
      <c r="AB68" s="246" t="s">
        <v>24</v>
      </c>
      <c r="AC68" s="248"/>
      <c r="AD68" s="247"/>
      <c r="AE68" s="249" t="s">
        <v>25</v>
      </c>
      <c r="AF68" s="250"/>
      <c r="AG68" s="251"/>
      <c r="AH68" s="100"/>
      <c r="AI68" s="100"/>
      <c r="BL68" s="2"/>
      <c r="BM68" s="2"/>
      <c r="BN68" s="2"/>
      <c r="BO68" s="2"/>
      <c r="BP68" s="2"/>
      <c r="BQ68" s="2"/>
      <c r="BR68" s="2"/>
    </row>
    <row r="69" spans="2:70" ht="12.45" customHeight="1" x14ac:dyDescent="0.15">
      <c r="C69" s="209"/>
      <c r="D69" s="210"/>
      <c r="E69" s="252" t="str">
        <f>C71</f>
        <v>加地脩人</v>
      </c>
      <c r="F69" s="253"/>
      <c r="G69" s="253"/>
      <c r="H69" s="254"/>
      <c r="I69" s="255" t="str">
        <f>C74</f>
        <v>山内蓮翔</v>
      </c>
      <c r="J69" s="253"/>
      <c r="K69" s="253"/>
      <c r="L69" s="254"/>
      <c r="M69" s="255" t="str">
        <f>C77</f>
        <v>中村憲二</v>
      </c>
      <c r="N69" s="253"/>
      <c r="O69" s="253"/>
      <c r="P69" s="254"/>
      <c r="Q69" s="255" t="str">
        <f>C80</f>
        <v>篠原文章</v>
      </c>
      <c r="R69" s="253"/>
      <c r="S69" s="253"/>
      <c r="T69" s="256"/>
      <c r="U69" s="257" t="s">
        <v>26</v>
      </c>
      <c r="V69" s="258"/>
      <c r="W69" s="258"/>
      <c r="X69" s="259"/>
      <c r="Y69" s="100"/>
      <c r="Z69" s="90" t="s">
        <v>27</v>
      </c>
      <c r="AA69" s="91" t="s">
        <v>28</v>
      </c>
      <c r="AB69" s="90" t="s">
        <v>29</v>
      </c>
      <c r="AC69" s="91" t="s">
        <v>30</v>
      </c>
      <c r="AD69" s="101" t="s">
        <v>31</v>
      </c>
      <c r="AE69" s="91" t="s">
        <v>29</v>
      </c>
      <c r="AF69" s="91" t="s">
        <v>30</v>
      </c>
      <c r="AG69" s="101" t="s">
        <v>31</v>
      </c>
      <c r="AH69" s="100"/>
      <c r="AI69" s="100"/>
      <c r="BL69" s="2"/>
      <c r="BM69" s="2"/>
      <c r="BN69" s="2"/>
      <c r="BO69" s="2"/>
      <c r="BP69" s="2"/>
      <c r="BQ69" s="2"/>
      <c r="BR69" s="2"/>
    </row>
    <row r="70" spans="2:70" ht="11.55" customHeight="1" x14ac:dyDescent="0.15">
      <c r="B70" s="14"/>
      <c r="C70" s="15" t="s">
        <v>57</v>
      </c>
      <c r="D70" s="16" t="s">
        <v>39</v>
      </c>
      <c r="E70" s="315"/>
      <c r="F70" s="316"/>
      <c r="G70" s="316"/>
      <c r="H70" s="317"/>
      <c r="I70" s="372">
        <v>13</v>
      </c>
      <c r="J70" s="319" t="str">
        <f>IF(I70="","","-")</f>
        <v>-</v>
      </c>
      <c r="K70" s="320">
        <v>15</v>
      </c>
      <c r="L70" s="321" t="str">
        <f>IF(I70&lt;&gt;"",IF(I70&gt;K70,IF(I71&gt;K71,"○",IF(I72&gt;K72,"○","×")),IF(I71&gt;K71,IF(I72&gt;K72,"○","×"),"×")),"")</f>
        <v>×</v>
      </c>
      <c r="M70" s="318">
        <v>3</v>
      </c>
      <c r="N70" s="322" t="str">
        <f t="shared" ref="N70:N75" si="8">IF(M70="","","-")</f>
        <v>-</v>
      </c>
      <c r="O70" s="323">
        <v>15</v>
      </c>
      <c r="P70" s="321" t="str">
        <f>IF(M70&lt;&gt;"",IF(M70&gt;O70,IF(M71&gt;O71,"○",IF(M72&gt;O72,"○","×")),IF(M71&gt;O71,IF(M72&gt;O72,"○","×"),"×")),"")</f>
        <v>×</v>
      </c>
      <c r="Q70" s="373">
        <v>13</v>
      </c>
      <c r="R70" s="322" t="str">
        <f t="shared" ref="R70:R78" si="9">IF(Q70="","","-")</f>
        <v>-</v>
      </c>
      <c r="S70" s="320">
        <v>15</v>
      </c>
      <c r="T70" s="374" t="str">
        <f>IF(Q70&lt;&gt;"",IF(Q70&gt;S70,IF(Q71&gt;S71,"○",IF(Q72&gt;S72,"○","×")),IF(Q71&gt;S71,IF(Q72&gt;S72,"○","×"),"×")),"")</f>
        <v>×</v>
      </c>
      <c r="U70" s="195">
        <f>RANK(AH71,AH71:AH80)</f>
        <v>4</v>
      </c>
      <c r="V70" s="196"/>
      <c r="W70" s="196"/>
      <c r="X70" s="197"/>
      <c r="Y70" s="100"/>
      <c r="Z70" s="96"/>
      <c r="AA70" s="97"/>
      <c r="AB70" s="92"/>
      <c r="AC70" s="93"/>
      <c r="AD70" s="102"/>
      <c r="AE70" s="97"/>
      <c r="AF70" s="97"/>
      <c r="AG70" s="106"/>
      <c r="AH70" s="100"/>
      <c r="AI70" s="100"/>
      <c r="BL70" s="2"/>
      <c r="BM70" s="2"/>
      <c r="BN70" s="2"/>
      <c r="BO70" s="2"/>
      <c r="BP70" s="2"/>
      <c r="BQ70" s="2"/>
      <c r="BR70" s="2"/>
    </row>
    <row r="71" spans="2:70" ht="11.55" customHeight="1" x14ac:dyDescent="0.15">
      <c r="B71" s="235"/>
      <c r="C71" s="15" t="s">
        <v>58</v>
      </c>
      <c r="D71" s="16" t="s">
        <v>39</v>
      </c>
      <c r="E71" s="325"/>
      <c r="F71" s="326"/>
      <c r="G71" s="326"/>
      <c r="H71" s="327"/>
      <c r="I71" s="318">
        <v>7</v>
      </c>
      <c r="J71" s="319" t="str">
        <f>IF(I71="","","-")</f>
        <v>-</v>
      </c>
      <c r="K71" s="320">
        <v>15</v>
      </c>
      <c r="L71" s="328"/>
      <c r="M71" s="318">
        <v>9</v>
      </c>
      <c r="N71" s="319" t="str">
        <f t="shared" si="8"/>
        <v>-</v>
      </c>
      <c r="O71" s="320">
        <v>15</v>
      </c>
      <c r="P71" s="328"/>
      <c r="Q71" s="318">
        <v>15</v>
      </c>
      <c r="R71" s="319" t="str">
        <f t="shared" si="9"/>
        <v>-</v>
      </c>
      <c r="S71" s="320">
        <v>12</v>
      </c>
      <c r="T71" s="362"/>
      <c r="U71" s="198"/>
      <c r="V71" s="199"/>
      <c r="W71" s="199"/>
      <c r="X71" s="200"/>
      <c r="Y71" s="100"/>
      <c r="Z71" s="96">
        <f>COUNTIF(E70:T72,"○")</f>
        <v>0</v>
      </c>
      <c r="AA71" s="97">
        <f>COUNTIF(E70:T72,"×")</f>
        <v>3</v>
      </c>
      <c r="AB71" s="94">
        <f>(IF((E70&gt;G70),1,0))+(IF((E71&gt;G71),1,0))+(IF((E72&gt;G72),1,0))+(IF((I70&gt;K70),1,0))+(IF((I71&gt;K71),1,0))+(IF((I72&gt;K72),1,0))+(IF((M70&gt;O70),1,0))+(IF((M71&gt;O71),1,0))+(IF((M72&gt;O72),1,0))+(IF((Q70&gt;S70),1,0))+(IF((Q71&gt;S71),1,0))+(IF((Q72&gt;S72),1,0))</f>
        <v>1</v>
      </c>
      <c r="AC71" s="95">
        <f>(IF((E70&lt;G70),1,0))+(IF((E71&lt;G71),1,0))+(IF((E72&lt;G72),1,0))+(IF((I70&lt;K70),1,0))+(IF((I71&lt;K71),1,0))+(IF((I72&lt;K72),1,0))+(IF((M70&lt;O70),1,0))+(IF((M71&lt;O71),1,0))+(IF((M72&lt;O72),1,0))+(IF((Q70&lt;S70),1,0))+(IF((Q71&lt;S71),1,0))+(IF((Q72&lt;S72),1,0))</f>
        <v>6</v>
      </c>
      <c r="AD71" s="105">
        <f>AB71-AC71</f>
        <v>-5</v>
      </c>
      <c r="AE71" s="97">
        <f>SUM(E70:E72,I70:I72,M70:M72,Q70:Q72)</f>
        <v>73</v>
      </c>
      <c r="AF71" s="97">
        <f>SUM(G70:G72,K70:K72,O70:O72,S70:S72)</f>
        <v>102</v>
      </c>
      <c r="AG71" s="106">
        <f>AE71-AF71</f>
        <v>-29</v>
      </c>
      <c r="AH71" s="230">
        <f>(Z71-AA71)*1000+(AD71)*100+AG71</f>
        <v>-3529</v>
      </c>
      <c r="AI71" s="231"/>
      <c r="BL71" s="2"/>
      <c r="BM71" s="2"/>
      <c r="BN71" s="2"/>
      <c r="BO71" s="2"/>
      <c r="BP71" s="2"/>
      <c r="BQ71" s="2"/>
      <c r="BR71" s="2"/>
    </row>
    <row r="72" spans="2:70" ht="11.55" customHeight="1" x14ac:dyDescent="0.15">
      <c r="B72" s="235"/>
      <c r="C72" s="17"/>
      <c r="D72" s="18"/>
      <c r="E72" s="330"/>
      <c r="F72" s="331"/>
      <c r="G72" s="331"/>
      <c r="H72" s="332"/>
      <c r="I72" s="333"/>
      <c r="J72" s="319" t="str">
        <f>IF(I72="","","-")</f>
        <v/>
      </c>
      <c r="K72" s="334"/>
      <c r="L72" s="335"/>
      <c r="M72" s="333"/>
      <c r="N72" s="336" t="str">
        <f t="shared" si="8"/>
        <v/>
      </c>
      <c r="O72" s="334"/>
      <c r="P72" s="328"/>
      <c r="Q72" s="333">
        <v>13</v>
      </c>
      <c r="R72" s="336" t="str">
        <f t="shared" si="9"/>
        <v>-</v>
      </c>
      <c r="S72" s="334">
        <v>15</v>
      </c>
      <c r="T72" s="362"/>
      <c r="U72" s="132">
        <f>Z71</f>
        <v>0</v>
      </c>
      <c r="V72" s="133" t="s">
        <v>27</v>
      </c>
      <c r="W72" s="133">
        <f>AA71</f>
        <v>3</v>
      </c>
      <c r="X72" s="136" t="s">
        <v>28</v>
      </c>
      <c r="Y72" s="100"/>
      <c r="Z72" s="96"/>
      <c r="AA72" s="97"/>
      <c r="AB72" s="96"/>
      <c r="AC72" s="97"/>
      <c r="AD72" s="106"/>
      <c r="AE72" s="97"/>
      <c r="AF72" s="97"/>
      <c r="AG72" s="106"/>
      <c r="AH72" s="107"/>
      <c r="AI72" s="108"/>
      <c r="BL72" s="2"/>
      <c r="BM72" s="2"/>
      <c r="BN72" s="2"/>
      <c r="BO72" s="2"/>
      <c r="BP72" s="2"/>
      <c r="BQ72" s="2"/>
      <c r="BR72" s="2"/>
    </row>
    <row r="73" spans="2:70" ht="11.55" customHeight="1" x14ac:dyDescent="0.15">
      <c r="B73" s="14"/>
      <c r="C73" s="15" t="s">
        <v>59</v>
      </c>
      <c r="D73" s="19" t="s">
        <v>39</v>
      </c>
      <c r="E73" s="337">
        <f>IF(K70="","",K70)</f>
        <v>15</v>
      </c>
      <c r="F73" s="319" t="str">
        <f t="shared" ref="F73:F81" si="10">IF(E73="","","-")</f>
        <v>-</v>
      </c>
      <c r="G73" s="338">
        <f>IF(I70="","",I70)</f>
        <v>13</v>
      </c>
      <c r="H73" s="339" t="str">
        <f>IF(L70="","",IF(L70="○","×",IF(L70="×","○")))</f>
        <v>○</v>
      </c>
      <c r="I73" s="340"/>
      <c r="J73" s="341"/>
      <c r="K73" s="341"/>
      <c r="L73" s="342"/>
      <c r="M73" s="318">
        <v>13</v>
      </c>
      <c r="N73" s="319" t="str">
        <f t="shared" si="8"/>
        <v>-</v>
      </c>
      <c r="O73" s="320">
        <v>15</v>
      </c>
      <c r="P73" s="343" t="str">
        <f>IF(M73&lt;&gt;"",IF(M73&gt;O73,IF(M74&gt;O74,"○",IF(M75&gt;O75,"○","×")),IF(M74&gt;O74,IF(M75&gt;O75,"○","×"),"×")),"")</f>
        <v>○</v>
      </c>
      <c r="Q73" s="318">
        <v>15</v>
      </c>
      <c r="R73" s="319" t="str">
        <f t="shared" si="9"/>
        <v>-</v>
      </c>
      <c r="S73" s="320">
        <v>7</v>
      </c>
      <c r="T73" s="361" t="str">
        <f>IF(Q73&lt;&gt;"",IF(Q73&gt;S73,IF(Q74&gt;S74,"○",IF(Q75&gt;S75,"○","×")),IF(Q74&gt;S74,IF(Q75&gt;S75,"○","×"),"×")),"")</f>
        <v>○</v>
      </c>
      <c r="U73" s="195">
        <f>RANK(AH74,AH71:AH80)</f>
        <v>1</v>
      </c>
      <c r="V73" s="196"/>
      <c r="W73" s="196"/>
      <c r="X73" s="197"/>
      <c r="Y73" s="100"/>
      <c r="Z73" s="92"/>
      <c r="AA73" s="93"/>
      <c r="AB73" s="92"/>
      <c r="AC73" s="93"/>
      <c r="AD73" s="102"/>
      <c r="AE73" s="93"/>
      <c r="AF73" s="93"/>
      <c r="AG73" s="102"/>
      <c r="AH73" s="107"/>
      <c r="AI73" s="108"/>
      <c r="BL73" s="2"/>
      <c r="BM73" s="2"/>
      <c r="BN73" s="2"/>
      <c r="BO73" s="2"/>
      <c r="BP73" s="2"/>
      <c r="BQ73" s="2"/>
      <c r="BR73" s="2"/>
    </row>
    <row r="74" spans="2:70" ht="11.55" customHeight="1" x14ac:dyDescent="0.15">
      <c r="B74" s="235"/>
      <c r="C74" s="15" t="s">
        <v>60</v>
      </c>
      <c r="D74" s="16" t="s">
        <v>39</v>
      </c>
      <c r="E74" s="337">
        <f>IF(K71="","",K71)</f>
        <v>15</v>
      </c>
      <c r="F74" s="319" t="str">
        <f t="shared" si="10"/>
        <v>-</v>
      </c>
      <c r="G74" s="338">
        <f>IF(I71="","",I71)</f>
        <v>7</v>
      </c>
      <c r="H74" s="348" t="str">
        <f>IF(J71="","",J71)</f>
        <v>-</v>
      </c>
      <c r="I74" s="349"/>
      <c r="J74" s="326"/>
      <c r="K74" s="326"/>
      <c r="L74" s="327"/>
      <c r="M74" s="318">
        <v>15</v>
      </c>
      <c r="N74" s="319" t="str">
        <f t="shared" si="8"/>
        <v>-</v>
      </c>
      <c r="O74" s="320">
        <v>11</v>
      </c>
      <c r="P74" s="328"/>
      <c r="Q74" s="318">
        <v>15</v>
      </c>
      <c r="R74" s="319" t="str">
        <f t="shared" si="9"/>
        <v>-</v>
      </c>
      <c r="S74" s="320">
        <v>5</v>
      </c>
      <c r="T74" s="362"/>
      <c r="U74" s="198"/>
      <c r="V74" s="199"/>
      <c r="W74" s="199"/>
      <c r="X74" s="200"/>
      <c r="Y74" s="100"/>
      <c r="Z74" s="96">
        <f>COUNTIF(E73:T75,"○")</f>
        <v>3</v>
      </c>
      <c r="AA74" s="97">
        <f>COUNTIF(E73:T75,"×")</f>
        <v>0</v>
      </c>
      <c r="AB74" s="94">
        <f>(IF((E73&gt;G73),1,0))+(IF((E74&gt;G74),1,0))+(IF((E75&gt;G75),1,0))+(IF((I73&gt;K73),1,0))+(IF((I74&gt;K74),1,0))+(IF((I75&gt;K75),1,0))+(IF((M73&gt;O73),1,0))+(IF((M74&gt;O74),1,0))+(IF((M75&gt;O75),1,0))+(IF((Q73&gt;S73),1,0))+(IF((Q74&gt;S74),1,0))+(IF((Q75&gt;S75),1,0))</f>
        <v>6</v>
      </c>
      <c r="AC74" s="95">
        <f>(IF((E73&lt;G73),1,0))+(IF((E74&lt;G74),1,0))+(IF((E75&lt;G75),1,0))+(IF((I73&lt;K73),1,0))+(IF((I74&lt;K74),1,0))+(IF((I75&lt;K75),1,0))+(IF((M73&lt;O73),1,0))+(IF((M74&lt;O74),1,0))+(IF((M75&lt;O75),1,0))+(IF((Q73&lt;S73),1,0))+(IF((Q74&lt;S74),1,0))+(IF((Q75&lt;S75),1,0))</f>
        <v>1</v>
      </c>
      <c r="AD74" s="105">
        <f>AB74-AC74</f>
        <v>5</v>
      </c>
      <c r="AE74" s="97">
        <f>SUM(E73:E75,I73:I75,M73:M75,Q73:Q75)</f>
        <v>103</v>
      </c>
      <c r="AF74" s="97">
        <f>SUM(G73:G75,K73:K75,O73:O75,S73:S75)</f>
        <v>68</v>
      </c>
      <c r="AG74" s="106">
        <f>AE74-AF74</f>
        <v>35</v>
      </c>
      <c r="AH74" s="230">
        <f>(Z74-AA74)*1000+(AD74)*100+AG74</f>
        <v>3535</v>
      </c>
      <c r="AI74" s="231"/>
      <c r="BL74" s="2"/>
      <c r="BM74" s="2"/>
      <c r="BN74" s="2"/>
      <c r="BO74" s="2"/>
      <c r="BP74" s="2"/>
      <c r="BQ74" s="2"/>
      <c r="BR74" s="2"/>
    </row>
    <row r="75" spans="2:70" ht="11.55" customHeight="1" x14ac:dyDescent="0.15">
      <c r="B75" s="235"/>
      <c r="C75" s="17"/>
      <c r="D75" s="20"/>
      <c r="E75" s="350" t="str">
        <f>IF(K72="","",K72)</f>
        <v/>
      </c>
      <c r="F75" s="319" t="str">
        <f t="shared" si="10"/>
        <v/>
      </c>
      <c r="G75" s="351" t="str">
        <f>IF(I72="","",I72)</f>
        <v/>
      </c>
      <c r="H75" s="352" t="str">
        <f>IF(J72="","",J72)</f>
        <v/>
      </c>
      <c r="I75" s="353"/>
      <c r="J75" s="331"/>
      <c r="K75" s="331"/>
      <c r="L75" s="332"/>
      <c r="M75" s="333">
        <v>15</v>
      </c>
      <c r="N75" s="319" t="str">
        <f t="shared" si="8"/>
        <v>-</v>
      </c>
      <c r="O75" s="334">
        <v>10</v>
      </c>
      <c r="P75" s="335"/>
      <c r="Q75" s="333"/>
      <c r="R75" s="336" t="str">
        <f t="shared" si="9"/>
        <v/>
      </c>
      <c r="S75" s="334"/>
      <c r="T75" s="363"/>
      <c r="U75" s="132">
        <f>Z74</f>
        <v>3</v>
      </c>
      <c r="V75" s="133" t="s">
        <v>27</v>
      </c>
      <c r="W75" s="133">
        <f>AA74</f>
        <v>0</v>
      </c>
      <c r="X75" s="136" t="s">
        <v>28</v>
      </c>
      <c r="Y75" s="100"/>
      <c r="Z75" s="98"/>
      <c r="AA75" s="99"/>
      <c r="AB75" s="98"/>
      <c r="AC75" s="99"/>
      <c r="AD75" s="111"/>
      <c r="AE75" s="99"/>
      <c r="AF75" s="99"/>
      <c r="AG75" s="111"/>
      <c r="AH75" s="107"/>
      <c r="AI75" s="108"/>
      <c r="BL75" s="2"/>
      <c r="BM75" s="2"/>
      <c r="BN75" s="2"/>
      <c r="BO75" s="2"/>
      <c r="BP75" s="2"/>
      <c r="BQ75" s="2"/>
      <c r="BR75" s="2"/>
    </row>
    <row r="76" spans="2:70" ht="11.55" customHeight="1" x14ac:dyDescent="0.15">
      <c r="B76" s="14"/>
      <c r="C76" s="21" t="s">
        <v>61</v>
      </c>
      <c r="D76" s="16" t="s">
        <v>62</v>
      </c>
      <c r="E76" s="337">
        <f>IF(O70="","",O70)</f>
        <v>15</v>
      </c>
      <c r="F76" s="345" t="str">
        <f t="shared" si="10"/>
        <v>-</v>
      </c>
      <c r="G76" s="338">
        <f>IF(M70="","",M70)</f>
        <v>3</v>
      </c>
      <c r="H76" s="339" t="str">
        <f>IF(P70="","",IF(P70="○","×",IF(P70="×","○")))</f>
        <v>○</v>
      </c>
      <c r="I76" s="354">
        <f>IF(O73="","",O73)</f>
        <v>15</v>
      </c>
      <c r="J76" s="319" t="str">
        <f t="shared" ref="J76:J81" si="11">IF(I76="","","-")</f>
        <v>-</v>
      </c>
      <c r="K76" s="338">
        <f>IF(M73="","",M73)</f>
        <v>13</v>
      </c>
      <c r="L76" s="339" t="str">
        <f>IF(P73="","",IF(P73="○","×",IF(P73="×","○")))</f>
        <v>×</v>
      </c>
      <c r="M76" s="340"/>
      <c r="N76" s="341"/>
      <c r="O76" s="341"/>
      <c r="P76" s="342"/>
      <c r="Q76" s="318">
        <v>15</v>
      </c>
      <c r="R76" s="319" t="str">
        <f t="shared" si="9"/>
        <v>-</v>
      </c>
      <c r="S76" s="320">
        <v>11</v>
      </c>
      <c r="T76" s="362" t="str">
        <f>IF(Q76&lt;&gt;"",IF(Q76&gt;S76,IF(Q77&gt;S77,"○",IF(Q78&gt;S78,"○","×")),IF(Q77&gt;S77,IF(Q78&gt;S78,"○","×"),"×")),"")</f>
        <v>○</v>
      </c>
      <c r="U76" s="195">
        <f>RANK(AH77,AH71:AH80)</f>
        <v>2</v>
      </c>
      <c r="V76" s="196"/>
      <c r="W76" s="196"/>
      <c r="X76" s="197"/>
      <c r="Y76" s="100"/>
      <c r="Z76" s="96"/>
      <c r="AA76" s="97"/>
      <c r="AB76" s="96"/>
      <c r="AC76" s="97"/>
      <c r="AD76" s="106"/>
      <c r="AE76" s="97"/>
      <c r="AF76" s="97"/>
      <c r="AG76" s="106"/>
      <c r="AH76" s="107"/>
      <c r="AI76" s="108"/>
      <c r="BL76" s="2"/>
      <c r="BM76" s="2"/>
      <c r="BN76" s="2"/>
      <c r="BO76" s="2"/>
      <c r="BP76" s="2"/>
      <c r="BQ76" s="2"/>
      <c r="BR76" s="2"/>
    </row>
    <row r="77" spans="2:70" ht="11.55" customHeight="1" x14ac:dyDescent="0.15">
      <c r="B77" s="235"/>
      <c r="C77" s="21" t="s">
        <v>63</v>
      </c>
      <c r="D77" s="16" t="s">
        <v>62</v>
      </c>
      <c r="E77" s="337">
        <f>IF(O71="","",O71)</f>
        <v>15</v>
      </c>
      <c r="F77" s="319" t="str">
        <f t="shared" si="10"/>
        <v>-</v>
      </c>
      <c r="G77" s="338">
        <f>IF(M71="","",M71)</f>
        <v>9</v>
      </c>
      <c r="H77" s="348" t="str">
        <f>IF(J74="","",J74)</f>
        <v/>
      </c>
      <c r="I77" s="354">
        <f>IF(O74="","",O74)</f>
        <v>11</v>
      </c>
      <c r="J77" s="319" t="str">
        <f t="shared" si="11"/>
        <v>-</v>
      </c>
      <c r="K77" s="338">
        <f>IF(M74="","",M74)</f>
        <v>15</v>
      </c>
      <c r="L77" s="348" t="str">
        <f>IF(N74="","",N74)</f>
        <v>-</v>
      </c>
      <c r="M77" s="349"/>
      <c r="N77" s="326"/>
      <c r="O77" s="326"/>
      <c r="P77" s="327"/>
      <c r="Q77" s="318">
        <v>15</v>
      </c>
      <c r="R77" s="319" t="str">
        <f t="shared" si="9"/>
        <v>-</v>
      </c>
      <c r="S77" s="320">
        <v>3</v>
      </c>
      <c r="T77" s="362"/>
      <c r="U77" s="198"/>
      <c r="V77" s="199"/>
      <c r="W77" s="199"/>
      <c r="X77" s="200"/>
      <c r="Y77" s="100"/>
      <c r="Z77" s="96">
        <f>COUNTIF(E76:T78,"○")</f>
        <v>2</v>
      </c>
      <c r="AA77" s="97">
        <f>COUNTIF(E76:T78,"×")</f>
        <v>1</v>
      </c>
      <c r="AB77" s="94">
        <f>(IF((E76&gt;G76),1,0))+(IF((E77&gt;G77),1,0))+(IF((E78&gt;G78),1,0))+(IF((I76&gt;K76),1,0))+(IF((I77&gt;K77),1,0))+(IF((I78&gt;K78),1,0))+(IF((M76&gt;O76),1,0))+(IF((M77&gt;O77),1,0))+(IF((M78&gt;O78),1,0))+(IF((Q76&gt;S76),1,0))+(IF((Q77&gt;S77),1,0))+(IF((Q78&gt;S78),1,0))</f>
        <v>5</v>
      </c>
      <c r="AC77" s="95">
        <f>(IF((E76&lt;G76),1,0))+(IF((E77&lt;G77),1,0))+(IF((E78&lt;G78),1,0))+(IF((I76&lt;K76),1,0))+(IF((I77&lt;K77),1,0))+(IF((I78&lt;K78),1,0))+(IF((M76&lt;O76),1,0))+(IF((M77&lt;O77),1,0))+(IF((M78&lt;O78),1,0))+(IF((Q76&lt;S76),1,0))+(IF((Q77&lt;S77),1,0))+(IF((Q78&lt;S78),1,0))</f>
        <v>2</v>
      </c>
      <c r="AD77" s="105">
        <f>AB77-AC77</f>
        <v>3</v>
      </c>
      <c r="AE77" s="97">
        <f>SUM(E76:E78,I76:I78,M76:M78,Q76:Q78)</f>
        <v>96</v>
      </c>
      <c r="AF77" s="97">
        <f>SUM(G76:G78,K76:K78,O76:O78,S76:S78)</f>
        <v>69</v>
      </c>
      <c r="AG77" s="106">
        <f>AE77-AF77</f>
        <v>27</v>
      </c>
      <c r="AH77" s="230">
        <f>(Z77-AA77)*1000+(AD77)*100+AG77</f>
        <v>1327</v>
      </c>
      <c r="AI77" s="231"/>
      <c r="BL77" s="2"/>
      <c r="BM77" s="2"/>
      <c r="BN77" s="2"/>
      <c r="BO77" s="2"/>
      <c r="BP77" s="2"/>
      <c r="BQ77" s="2"/>
      <c r="BR77" s="2"/>
    </row>
    <row r="78" spans="2:70" ht="11.55" customHeight="1" x14ac:dyDescent="0.15">
      <c r="B78" s="235"/>
      <c r="C78" s="17"/>
      <c r="D78" s="18"/>
      <c r="E78" s="350" t="str">
        <f>IF(O72="","",O72)</f>
        <v/>
      </c>
      <c r="F78" s="336" t="str">
        <f t="shared" si="10"/>
        <v/>
      </c>
      <c r="G78" s="351" t="str">
        <f>IF(M72="","",M72)</f>
        <v/>
      </c>
      <c r="H78" s="352" t="str">
        <f>IF(J75="","",J75)</f>
        <v/>
      </c>
      <c r="I78" s="375">
        <f>IF(O75="","",O75)</f>
        <v>10</v>
      </c>
      <c r="J78" s="319" t="str">
        <f t="shared" si="11"/>
        <v>-</v>
      </c>
      <c r="K78" s="351">
        <f>IF(M75="","",M75)</f>
        <v>15</v>
      </c>
      <c r="L78" s="352" t="str">
        <f>IF(N75="","",N75)</f>
        <v>-</v>
      </c>
      <c r="M78" s="353"/>
      <c r="N78" s="331"/>
      <c r="O78" s="331"/>
      <c r="P78" s="332"/>
      <c r="Q78" s="333"/>
      <c r="R78" s="319" t="str">
        <f t="shared" si="9"/>
        <v/>
      </c>
      <c r="S78" s="334"/>
      <c r="T78" s="363"/>
      <c r="U78" s="132">
        <f>Z77</f>
        <v>2</v>
      </c>
      <c r="V78" s="133" t="s">
        <v>27</v>
      </c>
      <c r="W78" s="133">
        <f>AA77</f>
        <v>1</v>
      </c>
      <c r="X78" s="136" t="s">
        <v>28</v>
      </c>
      <c r="Y78" s="100"/>
      <c r="Z78" s="96"/>
      <c r="AA78" s="97"/>
      <c r="AB78" s="96"/>
      <c r="AC78" s="97"/>
      <c r="AD78" s="106"/>
      <c r="AE78" s="97"/>
      <c r="AF78" s="97"/>
      <c r="AG78" s="106"/>
      <c r="AH78" s="107"/>
      <c r="AI78" s="108"/>
      <c r="BL78" s="2"/>
      <c r="BM78" s="2"/>
      <c r="BN78" s="2"/>
      <c r="BO78" s="2"/>
      <c r="BP78" s="2"/>
      <c r="BQ78" s="2"/>
      <c r="BR78" s="2"/>
    </row>
    <row r="79" spans="2:70" ht="11.55" customHeight="1" x14ac:dyDescent="0.15">
      <c r="B79" s="236" t="s">
        <v>64</v>
      </c>
      <c r="C79" s="22" t="s">
        <v>65</v>
      </c>
      <c r="D79" s="19" t="s">
        <v>45</v>
      </c>
      <c r="E79" s="337">
        <f>IF(S70="","",S70)</f>
        <v>15</v>
      </c>
      <c r="F79" s="319" t="str">
        <f t="shared" si="10"/>
        <v>-</v>
      </c>
      <c r="G79" s="338">
        <f>IF(Q70="","",Q70)</f>
        <v>13</v>
      </c>
      <c r="H79" s="339" t="str">
        <f>IF(T70="","",IF(T70="○","×",IF(T70="×","○")))</f>
        <v>○</v>
      </c>
      <c r="I79" s="354">
        <f>IF(S73="","",S73)</f>
        <v>7</v>
      </c>
      <c r="J79" s="345" t="str">
        <f t="shared" si="11"/>
        <v>-</v>
      </c>
      <c r="K79" s="338">
        <f>IF(Q73="","",Q73)</f>
        <v>15</v>
      </c>
      <c r="L79" s="339" t="str">
        <f>IF(T73="","",IF(T73="○","×",IF(T73="×","○")))</f>
        <v>×</v>
      </c>
      <c r="M79" s="359">
        <f>IF(S76="","",S76)</f>
        <v>11</v>
      </c>
      <c r="N79" s="319" t="str">
        <f>IF(M79="","","-")</f>
        <v>-</v>
      </c>
      <c r="O79" s="357">
        <f>IF(Q76="","",Q76)</f>
        <v>15</v>
      </c>
      <c r="P79" s="339" t="str">
        <f>IF(T76="","",IF(T76="○","×",IF(T76="×","○")))</f>
        <v>×</v>
      </c>
      <c r="Q79" s="340"/>
      <c r="R79" s="341"/>
      <c r="S79" s="341"/>
      <c r="T79" s="376"/>
      <c r="U79" s="195">
        <f>RANK(AH80,AH71:AH80)</f>
        <v>3</v>
      </c>
      <c r="V79" s="196"/>
      <c r="W79" s="196"/>
      <c r="X79" s="197"/>
      <c r="Y79" s="100"/>
      <c r="Z79" s="92"/>
      <c r="AA79" s="93"/>
      <c r="AB79" s="92"/>
      <c r="AC79" s="93"/>
      <c r="AD79" s="102"/>
      <c r="AE79" s="93"/>
      <c r="AF79" s="93"/>
      <c r="AG79" s="102"/>
      <c r="AH79" s="107"/>
      <c r="AI79" s="108"/>
      <c r="BL79" s="2"/>
      <c r="BM79" s="2"/>
      <c r="BN79" s="2"/>
      <c r="BO79" s="2"/>
      <c r="BP79" s="2"/>
      <c r="BQ79" s="2"/>
      <c r="BR79" s="2"/>
    </row>
    <row r="80" spans="2:70" ht="11.55" customHeight="1" x14ac:dyDescent="0.15">
      <c r="B80" s="236"/>
      <c r="C80" s="21" t="s">
        <v>66</v>
      </c>
      <c r="D80" s="16" t="s">
        <v>45</v>
      </c>
      <c r="E80" s="337">
        <f>IF(S71="","",S71)</f>
        <v>12</v>
      </c>
      <c r="F80" s="319" t="str">
        <f t="shared" si="10"/>
        <v>-</v>
      </c>
      <c r="G80" s="338">
        <f>IF(Q71="","",Q71)</f>
        <v>15</v>
      </c>
      <c r="H80" s="348" t="str">
        <f>IF(J77="","",J77)</f>
        <v>-</v>
      </c>
      <c r="I80" s="354">
        <f>IF(S74="","",S74)</f>
        <v>5</v>
      </c>
      <c r="J80" s="319" t="str">
        <f t="shared" si="11"/>
        <v>-</v>
      </c>
      <c r="K80" s="338">
        <f>IF(Q74="","",Q74)</f>
        <v>15</v>
      </c>
      <c r="L80" s="348" t="str">
        <f>IF(N77="","",N77)</f>
        <v/>
      </c>
      <c r="M80" s="354">
        <f>IF(S77="","",S77)</f>
        <v>3</v>
      </c>
      <c r="N80" s="319" t="str">
        <f>IF(M80="","","-")</f>
        <v>-</v>
      </c>
      <c r="O80" s="338">
        <f>IF(Q77="","",Q77)</f>
        <v>15</v>
      </c>
      <c r="P80" s="348" t="str">
        <f>IF(R77="","",R77)</f>
        <v>-</v>
      </c>
      <c r="Q80" s="349"/>
      <c r="R80" s="326"/>
      <c r="S80" s="326"/>
      <c r="T80" s="377"/>
      <c r="U80" s="198"/>
      <c r="V80" s="199"/>
      <c r="W80" s="199"/>
      <c r="X80" s="200"/>
      <c r="Y80" s="100"/>
      <c r="Z80" s="96">
        <f>COUNTIF(E79:T81,"○")</f>
        <v>1</v>
      </c>
      <c r="AA80" s="97">
        <f>COUNTIF(E79:T81,"×")</f>
        <v>2</v>
      </c>
      <c r="AB80" s="94">
        <f>(IF((E79&gt;G79),1,0))+(IF((E80&gt;G80),1,0))+(IF((E81&gt;G81),1,0))+(IF((I79&gt;K79),1,0))+(IF((I80&gt;K80),1,0))+(IF((I81&gt;K81),1,0))+(IF((M79&gt;O79),1,0))+(IF((M80&gt;O80),1,0))+(IF((M81&gt;O81),1,0))+(IF((Q79&gt;S79),1,0))+(IF((Q80&gt;S80),1,0))+(IF((Q81&gt;S81),1,0))</f>
        <v>2</v>
      </c>
      <c r="AC80" s="95">
        <f>(IF((E79&lt;G79),1,0))+(IF((E80&lt;G80),1,0))+(IF((E81&lt;G81),1,0))+(IF((I79&lt;K79),1,0))+(IF((I80&lt;K80),1,0))+(IF((I81&lt;K81),1,0))+(IF((M79&lt;O79),1,0))+(IF((M80&lt;O80),1,0))+(IF((M81&lt;O81),1,0))+(IF((Q79&lt;S79),1,0))+(IF((Q80&lt;S80),1,0))+(IF((Q81&lt;S81),1,0))</f>
        <v>5</v>
      </c>
      <c r="AD80" s="105">
        <f>AB80-AC80</f>
        <v>-3</v>
      </c>
      <c r="AE80" s="97">
        <f>SUM(E79:E81,I79:I81,M79:M81,Q79:Q81)</f>
        <v>68</v>
      </c>
      <c r="AF80" s="97">
        <f>SUM(G79:G81,K79:K81,O79:O81,S79:S81)</f>
        <v>101</v>
      </c>
      <c r="AG80" s="106">
        <f>AE80-AF80</f>
        <v>-33</v>
      </c>
      <c r="AH80" s="230">
        <f>(Z80-AA80)*1000+(AD80)*100+AG80</f>
        <v>-1333</v>
      </c>
      <c r="AI80" s="231"/>
      <c r="BL80" s="2"/>
      <c r="BM80" s="2"/>
      <c r="BN80" s="2"/>
      <c r="BO80" s="2"/>
      <c r="BP80" s="2"/>
      <c r="BQ80" s="2"/>
      <c r="BR80" s="2"/>
    </row>
    <row r="81" spans="2:70" ht="11.55" customHeight="1" x14ac:dyDescent="0.15">
      <c r="B81" s="236"/>
      <c r="C81" s="23"/>
      <c r="D81" s="24"/>
      <c r="E81" s="364">
        <f>IF(S72="","",S72)</f>
        <v>15</v>
      </c>
      <c r="F81" s="365" t="str">
        <f t="shared" si="10"/>
        <v>-</v>
      </c>
      <c r="G81" s="366">
        <f>IF(Q72="","",Q72)</f>
        <v>13</v>
      </c>
      <c r="H81" s="369" t="str">
        <f>IF(J78="","",J78)</f>
        <v>-</v>
      </c>
      <c r="I81" s="368" t="str">
        <f>IF(S75="","",S75)</f>
        <v/>
      </c>
      <c r="J81" s="365" t="str">
        <f t="shared" si="11"/>
        <v/>
      </c>
      <c r="K81" s="366" t="str">
        <f>IF(Q75="","",Q75)</f>
        <v/>
      </c>
      <c r="L81" s="369" t="str">
        <f>IF(N78="","",N78)</f>
        <v/>
      </c>
      <c r="M81" s="368" t="str">
        <f>IF(S78="","",S78)</f>
        <v/>
      </c>
      <c r="N81" s="365" t="str">
        <f>IF(M81="","","-")</f>
        <v/>
      </c>
      <c r="O81" s="366" t="str">
        <f>IF(Q78="","",Q78)</f>
        <v/>
      </c>
      <c r="P81" s="369" t="str">
        <f>IF(R78="","",R78)</f>
        <v/>
      </c>
      <c r="Q81" s="370"/>
      <c r="R81" s="371"/>
      <c r="S81" s="371"/>
      <c r="T81" s="378"/>
      <c r="U81" s="134">
        <f>Z80</f>
        <v>1</v>
      </c>
      <c r="V81" s="135" t="s">
        <v>27</v>
      </c>
      <c r="W81" s="135">
        <f>AA80</f>
        <v>2</v>
      </c>
      <c r="X81" s="137" t="s">
        <v>28</v>
      </c>
      <c r="Y81" s="100"/>
      <c r="Z81" s="98"/>
      <c r="AA81" s="99"/>
      <c r="AB81" s="98"/>
      <c r="AC81" s="99"/>
      <c r="AD81" s="111"/>
      <c r="AE81" s="99"/>
      <c r="AF81" s="99"/>
      <c r="AG81" s="111"/>
      <c r="AH81" s="114"/>
      <c r="AI81" s="115"/>
      <c r="BL81" s="2"/>
      <c r="BM81" s="2"/>
      <c r="BN81" s="2"/>
      <c r="BO81" s="2"/>
      <c r="BP81" s="2"/>
      <c r="BQ81" s="2"/>
      <c r="BR81" s="2"/>
    </row>
    <row r="82" spans="2:70" ht="7.95" customHeight="1" x14ac:dyDescent="0.2">
      <c r="C82" s="25"/>
      <c r="D82" s="26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10"/>
      <c r="Z82" s="10"/>
      <c r="AA82" s="2"/>
      <c r="AB82" s="2"/>
      <c r="AC82" s="2"/>
      <c r="AD82" s="2"/>
      <c r="AE82" s="2"/>
      <c r="AF82" s="2"/>
      <c r="BL82" s="2"/>
      <c r="BM82" s="2"/>
      <c r="BN82" s="2"/>
      <c r="BO82" s="2"/>
      <c r="BP82" s="2"/>
      <c r="BQ82" s="2"/>
      <c r="BR82" s="2"/>
    </row>
    <row r="83" spans="2:70" ht="12.45" customHeight="1" x14ac:dyDescent="0.15">
      <c r="C83" s="207" t="s">
        <v>67</v>
      </c>
      <c r="D83" s="208"/>
      <c r="E83" s="238" t="str">
        <f>C85</f>
        <v>髙橋　陸</v>
      </c>
      <c r="F83" s="239"/>
      <c r="G83" s="239"/>
      <c r="H83" s="240"/>
      <c r="I83" s="241" t="str">
        <f>C88</f>
        <v>石田愛翔</v>
      </c>
      <c r="J83" s="239"/>
      <c r="K83" s="239"/>
      <c r="L83" s="240"/>
      <c r="M83" s="241" t="str">
        <f>C91</f>
        <v>村上煌介</v>
      </c>
      <c r="N83" s="239"/>
      <c r="O83" s="239"/>
      <c r="P83" s="240"/>
      <c r="Q83" s="241" t="str">
        <f>C94</f>
        <v>岡　隆盛</v>
      </c>
      <c r="R83" s="239"/>
      <c r="S83" s="239"/>
      <c r="T83" s="242"/>
      <c r="U83" s="287" t="s">
        <v>22</v>
      </c>
      <c r="V83" s="288"/>
      <c r="W83" s="288"/>
      <c r="X83" s="289"/>
      <c r="Y83" s="100"/>
      <c r="Z83" s="246" t="s">
        <v>23</v>
      </c>
      <c r="AA83" s="247"/>
      <c r="AB83" s="246" t="s">
        <v>24</v>
      </c>
      <c r="AC83" s="248"/>
      <c r="AD83" s="247"/>
      <c r="AE83" s="249" t="s">
        <v>25</v>
      </c>
      <c r="AF83" s="250"/>
      <c r="AG83" s="251"/>
      <c r="AH83" s="100"/>
      <c r="AI83" s="100"/>
      <c r="BL83" s="2"/>
      <c r="BM83" s="2"/>
      <c r="BN83" s="2"/>
      <c r="BO83" s="2"/>
      <c r="BP83" s="2"/>
      <c r="BQ83" s="2"/>
      <c r="BR83" s="2"/>
    </row>
    <row r="84" spans="2:70" ht="12.45" customHeight="1" x14ac:dyDescent="0.15">
      <c r="C84" s="209"/>
      <c r="D84" s="210"/>
      <c r="E84" s="252" t="str">
        <f>C86</f>
        <v>鈴木颯祐</v>
      </c>
      <c r="F84" s="253"/>
      <c r="G84" s="253"/>
      <c r="H84" s="254"/>
      <c r="I84" s="255" t="str">
        <f>C89</f>
        <v>續木　晴</v>
      </c>
      <c r="J84" s="253"/>
      <c r="K84" s="253"/>
      <c r="L84" s="254"/>
      <c r="M84" s="255" t="str">
        <f>C92</f>
        <v>山内来斗</v>
      </c>
      <c r="N84" s="253"/>
      <c r="O84" s="253"/>
      <c r="P84" s="254"/>
      <c r="Q84" s="255" t="str">
        <f>C95</f>
        <v>矢野哲史</v>
      </c>
      <c r="R84" s="253"/>
      <c r="S84" s="253"/>
      <c r="T84" s="256"/>
      <c r="U84" s="290" t="s">
        <v>26</v>
      </c>
      <c r="V84" s="291"/>
      <c r="W84" s="291"/>
      <c r="X84" s="292"/>
      <c r="Y84" s="100"/>
      <c r="Z84" s="90" t="s">
        <v>27</v>
      </c>
      <c r="AA84" s="91" t="s">
        <v>28</v>
      </c>
      <c r="AB84" s="90" t="s">
        <v>29</v>
      </c>
      <c r="AC84" s="91" t="s">
        <v>30</v>
      </c>
      <c r="AD84" s="101" t="s">
        <v>31</v>
      </c>
      <c r="AE84" s="91" t="s">
        <v>29</v>
      </c>
      <c r="AF84" s="91" t="s">
        <v>30</v>
      </c>
      <c r="AG84" s="101" t="s">
        <v>31</v>
      </c>
      <c r="AH84" s="100"/>
      <c r="AI84" s="100"/>
      <c r="BL84" s="2"/>
      <c r="BM84" s="2"/>
      <c r="BN84" s="2"/>
      <c r="BO84" s="2"/>
      <c r="BP84" s="2"/>
      <c r="BQ84" s="2"/>
      <c r="BR84" s="2"/>
    </row>
    <row r="85" spans="2:70" ht="11.55" customHeight="1" x14ac:dyDescent="0.15">
      <c r="C85" s="15" t="s">
        <v>68</v>
      </c>
      <c r="D85" s="16" t="s">
        <v>45</v>
      </c>
      <c r="E85" s="315"/>
      <c r="F85" s="316"/>
      <c r="G85" s="316"/>
      <c r="H85" s="317"/>
      <c r="I85" s="372">
        <v>15</v>
      </c>
      <c r="J85" s="319" t="str">
        <f>IF(I85="","","-")</f>
        <v>-</v>
      </c>
      <c r="K85" s="320">
        <v>9</v>
      </c>
      <c r="L85" s="321" t="str">
        <f>IF(I85&lt;&gt;"",IF(I85&gt;K85,IF(I86&gt;K86,"○",IF(I87&gt;K87,"○","×")),IF(I86&gt;K86,IF(I87&gt;K87,"○","×"),"×")),"")</f>
        <v>○</v>
      </c>
      <c r="M85" s="318">
        <v>12</v>
      </c>
      <c r="N85" s="322" t="str">
        <f t="shared" ref="N85:N90" si="12">IF(M85="","","-")</f>
        <v>-</v>
      </c>
      <c r="O85" s="323">
        <v>15</v>
      </c>
      <c r="P85" s="321" t="str">
        <f>IF(M85&lt;&gt;"",IF(M85&gt;O85,IF(M86&gt;O86,"○",IF(M87&gt;O87,"○","×")),IF(M86&gt;O86,IF(M87&gt;O87,"○","×"),"×")),"")</f>
        <v>×</v>
      </c>
      <c r="Q85" s="373">
        <v>15</v>
      </c>
      <c r="R85" s="322" t="str">
        <f t="shared" ref="R85:R93" si="13">IF(Q85="","","-")</f>
        <v>-</v>
      </c>
      <c r="S85" s="320">
        <v>6</v>
      </c>
      <c r="T85" s="374" t="str">
        <f>IF(Q85&lt;&gt;"",IF(Q85&gt;S85,IF(Q86&gt;S86,"○",IF(Q87&gt;S87,"○","×")),IF(Q86&gt;S86,IF(Q87&gt;S87,"○","×"),"×")),"")</f>
        <v>○</v>
      </c>
      <c r="U85" s="195">
        <f>RANK(AH86,AH86:AH95)</f>
        <v>1</v>
      </c>
      <c r="V85" s="196"/>
      <c r="W85" s="196"/>
      <c r="X85" s="197"/>
      <c r="Y85" s="100"/>
      <c r="Z85" s="96"/>
      <c r="AA85" s="97"/>
      <c r="AB85" s="92"/>
      <c r="AC85" s="93"/>
      <c r="AD85" s="102"/>
      <c r="AE85" s="97"/>
      <c r="AF85" s="97"/>
      <c r="AG85" s="106"/>
      <c r="AH85" s="100"/>
      <c r="AI85" s="100"/>
      <c r="AM85" s="11"/>
      <c r="AN85" s="11"/>
      <c r="BL85" s="2"/>
      <c r="BM85" s="2"/>
      <c r="BN85" s="2"/>
      <c r="BO85" s="2"/>
      <c r="BP85" s="2"/>
      <c r="BQ85" s="2"/>
      <c r="BR85" s="2"/>
    </row>
    <row r="86" spans="2:70" ht="11.55" customHeight="1" x14ac:dyDescent="0.15">
      <c r="C86" s="15" t="s">
        <v>69</v>
      </c>
      <c r="D86" s="16" t="s">
        <v>45</v>
      </c>
      <c r="E86" s="325"/>
      <c r="F86" s="326"/>
      <c r="G86" s="326"/>
      <c r="H86" s="327"/>
      <c r="I86" s="318">
        <v>15</v>
      </c>
      <c r="J86" s="319" t="str">
        <f>IF(I86="","","-")</f>
        <v>-</v>
      </c>
      <c r="K86" s="320">
        <v>12</v>
      </c>
      <c r="L86" s="328"/>
      <c r="M86" s="318">
        <v>21</v>
      </c>
      <c r="N86" s="319" t="str">
        <f t="shared" si="12"/>
        <v>-</v>
      </c>
      <c r="O86" s="320">
        <v>19</v>
      </c>
      <c r="P86" s="328"/>
      <c r="Q86" s="318">
        <v>15</v>
      </c>
      <c r="R86" s="319" t="str">
        <f t="shared" si="13"/>
        <v>-</v>
      </c>
      <c r="S86" s="320">
        <v>4</v>
      </c>
      <c r="T86" s="362"/>
      <c r="U86" s="198"/>
      <c r="V86" s="199"/>
      <c r="W86" s="199"/>
      <c r="X86" s="200"/>
      <c r="Y86" s="100"/>
      <c r="Z86" s="96">
        <f>COUNTIF(E85:T87,"○")</f>
        <v>2</v>
      </c>
      <c r="AA86" s="97">
        <f>COUNTIF(E85:T87,"×")</f>
        <v>1</v>
      </c>
      <c r="AB86" s="94">
        <f>(IF((E85&gt;G85),1,0))+(IF((E86&gt;G86),1,0))+(IF((E87&gt;G87),1,0))+(IF((I85&gt;K85),1,0))+(IF((I86&gt;K86),1,0))+(IF((I87&gt;K87),1,0))+(IF((M85&gt;O85),1,0))+(IF((M86&gt;O86),1,0))+(IF((M87&gt;O87),1,0))+(IF((Q85&gt;S85),1,0))+(IF((Q86&gt;S86),1,0))+(IF((Q87&gt;S87),1,0))</f>
        <v>5</v>
      </c>
      <c r="AC86" s="95">
        <f>(IF((E85&lt;G85),1,0))+(IF((E86&lt;G86),1,0))+(IF((E87&lt;G87),1,0))+(IF((I85&lt;K85),1,0))+(IF((I86&lt;K86),1,0))+(IF((I87&lt;K87),1,0))+(IF((M85&lt;O85),1,0))+(IF((M86&lt;O86),1,0))+(IF((M87&lt;O87),1,0))+(IF((Q85&lt;S85),1,0))+(IF((Q86&lt;S86),1,0))+(IF((Q87&lt;S87),1,0))</f>
        <v>2</v>
      </c>
      <c r="AD86" s="105">
        <f>AB86-AC86</f>
        <v>3</v>
      </c>
      <c r="AE86" s="97">
        <f>SUM(E85:E87,I85:I87,M85:M87,Q85:Q87)</f>
        <v>93</v>
      </c>
      <c r="AF86" s="97">
        <f>SUM(G85:G87,K85:K87,O85:O87,S85:S87)</f>
        <v>80</v>
      </c>
      <c r="AG86" s="106">
        <f>AE86-AF86</f>
        <v>13</v>
      </c>
      <c r="AH86" s="230">
        <f>(Z86-AA86)*1000+(AD86)*100+AG86</f>
        <v>1313</v>
      </c>
      <c r="AI86" s="231"/>
      <c r="AJ86" s="192"/>
      <c r="BL86" s="2"/>
      <c r="BM86" s="2"/>
      <c r="BN86" s="2"/>
      <c r="BO86" s="2"/>
      <c r="BP86" s="2"/>
      <c r="BQ86" s="2"/>
      <c r="BR86" s="2"/>
    </row>
    <row r="87" spans="2:70" ht="11.55" customHeight="1" x14ac:dyDescent="0.15">
      <c r="C87" s="17"/>
      <c r="D87" s="18"/>
      <c r="E87" s="330"/>
      <c r="F87" s="331"/>
      <c r="G87" s="331"/>
      <c r="H87" s="332"/>
      <c r="I87" s="333"/>
      <c r="J87" s="319" t="str">
        <f>IF(I87="","","-")</f>
        <v/>
      </c>
      <c r="K87" s="334"/>
      <c r="L87" s="335"/>
      <c r="M87" s="379">
        <v>0</v>
      </c>
      <c r="N87" s="380" t="str">
        <f t="shared" si="12"/>
        <v>-</v>
      </c>
      <c r="O87" s="381">
        <v>15</v>
      </c>
      <c r="P87" s="328"/>
      <c r="Q87" s="333"/>
      <c r="R87" s="336" t="str">
        <f t="shared" si="13"/>
        <v/>
      </c>
      <c r="S87" s="334"/>
      <c r="T87" s="362"/>
      <c r="U87" s="132">
        <f>Z86</f>
        <v>2</v>
      </c>
      <c r="V87" s="133" t="s">
        <v>27</v>
      </c>
      <c r="W87" s="133">
        <f>AA86</f>
        <v>1</v>
      </c>
      <c r="X87" s="136" t="s">
        <v>28</v>
      </c>
      <c r="Y87" s="100"/>
      <c r="Z87" s="96"/>
      <c r="AA87" s="97"/>
      <c r="AB87" s="96"/>
      <c r="AC87" s="97"/>
      <c r="AD87" s="106"/>
      <c r="AE87" s="97"/>
      <c r="AF87" s="97"/>
      <c r="AG87" s="106"/>
      <c r="AH87" s="107"/>
      <c r="AI87" s="108"/>
      <c r="AJ87" s="42"/>
      <c r="AK87" s="42"/>
      <c r="AL87" s="42"/>
      <c r="AM87" s="43"/>
      <c r="AN87" s="50"/>
      <c r="AO87" s="50"/>
      <c r="BL87" s="2"/>
      <c r="BM87" s="2"/>
      <c r="BN87" s="2"/>
      <c r="BO87" s="2"/>
      <c r="BP87" s="2"/>
      <c r="BQ87" s="2"/>
      <c r="BR87" s="2"/>
    </row>
    <row r="88" spans="2:70" ht="11.55" customHeight="1" x14ac:dyDescent="0.15">
      <c r="C88" s="15" t="s">
        <v>70</v>
      </c>
      <c r="D88" s="19" t="s">
        <v>39</v>
      </c>
      <c r="E88" s="337">
        <f>IF(K85="","",K85)</f>
        <v>9</v>
      </c>
      <c r="F88" s="319" t="str">
        <f t="shared" ref="F88:F96" si="14">IF(E88="","","-")</f>
        <v>-</v>
      </c>
      <c r="G88" s="338">
        <f>IF(I85="","",I85)</f>
        <v>15</v>
      </c>
      <c r="H88" s="339" t="str">
        <f>IF(L85="","",IF(L85="○","×",IF(L85="×","○")))</f>
        <v>×</v>
      </c>
      <c r="I88" s="340"/>
      <c r="J88" s="341"/>
      <c r="K88" s="341"/>
      <c r="L88" s="342"/>
      <c r="M88" s="318">
        <v>15</v>
      </c>
      <c r="N88" s="319" t="str">
        <f t="shared" si="12"/>
        <v>-</v>
      </c>
      <c r="O88" s="320">
        <v>5</v>
      </c>
      <c r="P88" s="343" t="str">
        <f>IF(M88&lt;&gt;"",IF(M88&gt;O88,IF(M89&gt;O89,"○",IF(M90&gt;O90,"○","×")),IF(M89&gt;O89,IF(M90&gt;O90,"○","×"),"×")),"")</f>
        <v>○</v>
      </c>
      <c r="Q88" s="318">
        <v>15</v>
      </c>
      <c r="R88" s="319" t="str">
        <f t="shared" si="13"/>
        <v>-</v>
      </c>
      <c r="S88" s="320">
        <v>9</v>
      </c>
      <c r="T88" s="361" t="str">
        <f>IF(Q88&lt;&gt;"",IF(Q88&gt;S88,IF(Q89&gt;S89,"○",IF(Q90&gt;S90,"○","×")),IF(Q89&gt;S89,IF(Q90&gt;S90,"○","×"),"×")),"")</f>
        <v>○</v>
      </c>
      <c r="U88" s="195">
        <f>RANK(AH89,AH86:AH95)</f>
        <v>2</v>
      </c>
      <c r="V88" s="196"/>
      <c r="W88" s="196"/>
      <c r="X88" s="197"/>
      <c r="Y88" s="100"/>
      <c r="Z88" s="92"/>
      <c r="AA88" s="93"/>
      <c r="AB88" s="92"/>
      <c r="AC88" s="93"/>
      <c r="AD88" s="102"/>
      <c r="AE88" s="93"/>
      <c r="AF88" s="93"/>
      <c r="AG88" s="102"/>
      <c r="AH88" s="107"/>
      <c r="AI88" s="108"/>
      <c r="AJ88" s="42"/>
      <c r="AK88" s="42"/>
      <c r="AL88" s="42"/>
      <c r="AM88" s="43"/>
      <c r="AN88" s="50"/>
      <c r="AO88" s="50"/>
      <c r="BL88" s="2"/>
      <c r="BM88" s="2"/>
      <c r="BN88" s="2"/>
      <c r="BO88" s="2"/>
      <c r="BP88" s="2"/>
      <c r="BQ88" s="2"/>
      <c r="BR88" s="2"/>
    </row>
    <row r="89" spans="2:70" ht="11.55" customHeight="1" x14ac:dyDescent="0.15">
      <c r="C89" s="15" t="s">
        <v>71</v>
      </c>
      <c r="D89" s="16" t="s">
        <v>39</v>
      </c>
      <c r="E89" s="337">
        <f>IF(K86="","",K86)</f>
        <v>12</v>
      </c>
      <c r="F89" s="319" t="str">
        <f t="shared" si="14"/>
        <v>-</v>
      </c>
      <c r="G89" s="338">
        <f>IF(I86="","",I86)</f>
        <v>15</v>
      </c>
      <c r="H89" s="348" t="str">
        <f>IF(J86="","",J86)</f>
        <v>-</v>
      </c>
      <c r="I89" s="349"/>
      <c r="J89" s="326"/>
      <c r="K89" s="326"/>
      <c r="L89" s="327"/>
      <c r="M89" s="318">
        <v>15</v>
      </c>
      <c r="N89" s="319" t="str">
        <f t="shared" si="12"/>
        <v>-</v>
      </c>
      <c r="O89" s="320">
        <v>9</v>
      </c>
      <c r="P89" s="328"/>
      <c r="Q89" s="318">
        <v>15</v>
      </c>
      <c r="R89" s="319" t="str">
        <f t="shared" si="13"/>
        <v>-</v>
      </c>
      <c r="S89" s="320">
        <v>4</v>
      </c>
      <c r="T89" s="362"/>
      <c r="U89" s="198"/>
      <c r="V89" s="199"/>
      <c r="W89" s="199"/>
      <c r="X89" s="200"/>
      <c r="Y89" s="100"/>
      <c r="Z89" s="96">
        <f>COUNTIF(E88:T90,"○")</f>
        <v>2</v>
      </c>
      <c r="AA89" s="97">
        <f>COUNTIF(E88:T90,"×")</f>
        <v>1</v>
      </c>
      <c r="AB89" s="94">
        <f>(IF((E88&gt;G88),1,0))+(IF((E89&gt;G89),1,0))+(IF((E90&gt;G90),1,0))+(IF((I88&gt;K88),1,0))+(IF((I89&gt;K89),1,0))+(IF((I90&gt;K90),1,0))+(IF((M88&gt;O88),1,0))+(IF((M89&gt;O89),1,0))+(IF((M90&gt;O90),1,0))+(IF((Q88&gt;S88),1,0))+(IF((Q89&gt;S89),1,0))+(IF((Q90&gt;S90),1,0))</f>
        <v>4</v>
      </c>
      <c r="AC89" s="95">
        <f>(IF((E88&lt;G88),1,0))+(IF((E89&lt;G89),1,0))+(IF((E90&lt;G90),1,0))+(IF((I88&lt;K88),1,0))+(IF((I89&lt;K89),1,0))+(IF((I90&lt;K90),1,0))+(IF((M88&lt;O88),1,0))+(IF((M89&lt;O89),1,0))+(IF((M90&lt;O90),1,0))+(IF((Q88&lt;S88),1,0))+(IF((Q89&lt;S89),1,0))+(IF((Q90&lt;S90),1,0))</f>
        <v>2</v>
      </c>
      <c r="AD89" s="105">
        <f>AB89-AC89</f>
        <v>2</v>
      </c>
      <c r="AE89" s="97">
        <f>SUM(E88:E90,I88:I90,M88:M90,Q88:Q90)</f>
        <v>81</v>
      </c>
      <c r="AF89" s="97">
        <f>SUM(G88:G90,K88:K90,O88:O90,S88:S90)</f>
        <v>57</v>
      </c>
      <c r="AG89" s="106">
        <f>AE89-AF89</f>
        <v>24</v>
      </c>
      <c r="AH89" s="230">
        <f>(Z89-AA89)*1000+(AD89)*100+AG89</f>
        <v>1224</v>
      </c>
      <c r="AI89" s="231"/>
      <c r="AJ89" s="42"/>
      <c r="AK89" s="42"/>
      <c r="AL89" s="42"/>
      <c r="AM89" s="43"/>
      <c r="AN89" s="50"/>
      <c r="AO89" s="50"/>
      <c r="BL89" s="2"/>
      <c r="BM89" s="2"/>
      <c r="BN89" s="2"/>
      <c r="BO89" s="2"/>
      <c r="BP89" s="2"/>
      <c r="BQ89" s="2"/>
      <c r="BR89" s="2"/>
    </row>
    <row r="90" spans="2:70" ht="11.55" customHeight="1" x14ac:dyDescent="0.15">
      <c r="C90" s="17"/>
      <c r="D90" s="20"/>
      <c r="E90" s="350" t="str">
        <f>IF(K87="","",K87)</f>
        <v/>
      </c>
      <c r="F90" s="319" t="str">
        <f t="shared" si="14"/>
        <v/>
      </c>
      <c r="G90" s="351" t="str">
        <f>IF(I87="","",I87)</f>
        <v/>
      </c>
      <c r="H90" s="352" t="str">
        <f>IF(J87="","",J87)</f>
        <v/>
      </c>
      <c r="I90" s="353"/>
      <c r="J90" s="331"/>
      <c r="K90" s="331"/>
      <c r="L90" s="332"/>
      <c r="M90" s="333"/>
      <c r="N90" s="319" t="str">
        <f t="shared" si="12"/>
        <v/>
      </c>
      <c r="O90" s="334"/>
      <c r="P90" s="335"/>
      <c r="Q90" s="333"/>
      <c r="R90" s="336" t="str">
        <f t="shared" si="13"/>
        <v/>
      </c>
      <c r="S90" s="334"/>
      <c r="T90" s="363"/>
      <c r="U90" s="132">
        <f>Z89</f>
        <v>2</v>
      </c>
      <c r="V90" s="133" t="s">
        <v>27</v>
      </c>
      <c r="W90" s="133">
        <f>AA89</f>
        <v>1</v>
      </c>
      <c r="X90" s="136" t="s">
        <v>28</v>
      </c>
      <c r="Y90" s="100"/>
      <c r="Z90" s="98"/>
      <c r="AA90" s="99"/>
      <c r="AB90" s="98"/>
      <c r="AC90" s="99"/>
      <c r="AD90" s="111"/>
      <c r="AE90" s="99"/>
      <c r="AF90" s="99"/>
      <c r="AG90" s="111"/>
      <c r="AH90" s="107"/>
      <c r="AI90" s="108"/>
      <c r="AJ90" s="42"/>
      <c r="AK90" s="42"/>
      <c r="AL90" s="42"/>
      <c r="AM90" s="43"/>
      <c r="AN90" s="50"/>
      <c r="AO90" s="50"/>
      <c r="BL90" s="2"/>
      <c r="BM90" s="2"/>
      <c r="BN90" s="2"/>
      <c r="BO90" s="2"/>
      <c r="BP90" s="2"/>
      <c r="BQ90" s="2"/>
      <c r="BR90" s="2"/>
    </row>
    <row r="91" spans="2:70" ht="11.55" customHeight="1" x14ac:dyDescent="0.15">
      <c r="C91" s="21" t="s">
        <v>72</v>
      </c>
      <c r="D91" s="16" t="s">
        <v>39</v>
      </c>
      <c r="E91" s="337">
        <f>IF(O85="","",O85)</f>
        <v>15</v>
      </c>
      <c r="F91" s="345" t="str">
        <f t="shared" si="14"/>
        <v>-</v>
      </c>
      <c r="G91" s="338">
        <f>IF(M85="","",M85)</f>
        <v>12</v>
      </c>
      <c r="H91" s="339" t="str">
        <f>IF(P85="","",IF(P85="○","×",IF(P85="×","○")))</f>
        <v>○</v>
      </c>
      <c r="I91" s="354">
        <f>IF(O88="","",O88)</f>
        <v>5</v>
      </c>
      <c r="J91" s="319" t="str">
        <f t="shared" ref="J91:J96" si="15">IF(I91="","","-")</f>
        <v>-</v>
      </c>
      <c r="K91" s="338">
        <f>IF(M88="","",M88)</f>
        <v>15</v>
      </c>
      <c r="L91" s="339" t="str">
        <f>IF(P88="","",IF(P88="○","×",IF(P88="×","○")))</f>
        <v>×</v>
      </c>
      <c r="M91" s="340"/>
      <c r="N91" s="341"/>
      <c r="O91" s="341"/>
      <c r="P91" s="342"/>
      <c r="Q91" s="318">
        <v>15</v>
      </c>
      <c r="R91" s="319" t="str">
        <f t="shared" si="13"/>
        <v>-</v>
      </c>
      <c r="S91" s="320">
        <v>9</v>
      </c>
      <c r="T91" s="362" t="str">
        <f>IF(Q91&lt;&gt;"",IF(Q91&gt;S91,IF(Q92&gt;S92,"○",IF(Q93&gt;S93,"○","×")),IF(Q92&gt;S92,IF(Q93&gt;S93,"○","×"),"×")),"")</f>
        <v>○</v>
      </c>
      <c r="U91" s="195">
        <f>RANK(AH92,AH86:AH95)</f>
        <v>3</v>
      </c>
      <c r="V91" s="196"/>
      <c r="W91" s="196"/>
      <c r="X91" s="197"/>
      <c r="Y91" s="100"/>
      <c r="Z91" s="96"/>
      <c r="AA91" s="97"/>
      <c r="AB91" s="96"/>
      <c r="AC91" s="97"/>
      <c r="AD91" s="106"/>
      <c r="AE91" s="97"/>
      <c r="AF91" s="97"/>
      <c r="AG91" s="106"/>
      <c r="AH91" s="107"/>
      <c r="AI91" s="108"/>
      <c r="AJ91" s="42"/>
      <c r="AK91" s="42"/>
      <c r="AL91" s="42"/>
      <c r="AM91" s="43"/>
      <c r="AN91" s="50"/>
      <c r="AO91" s="50"/>
      <c r="BL91" s="2"/>
      <c r="BM91" s="2"/>
      <c r="BN91" s="2"/>
      <c r="BO91" s="2"/>
      <c r="BP91" s="2"/>
      <c r="BQ91" s="2"/>
      <c r="BR91" s="2"/>
    </row>
    <row r="92" spans="2:70" ht="11.55" customHeight="1" x14ac:dyDescent="0.15">
      <c r="C92" s="21" t="s">
        <v>73</v>
      </c>
      <c r="D92" s="16" t="s">
        <v>39</v>
      </c>
      <c r="E92" s="337">
        <f>IF(O86="","",O86)</f>
        <v>19</v>
      </c>
      <c r="F92" s="319" t="str">
        <f t="shared" si="14"/>
        <v>-</v>
      </c>
      <c r="G92" s="338">
        <f>IF(M86="","",M86)</f>
        <v>21</v>
      </c>
      <c r="H92" s="348" t="str">
        <f>IF(J89="","",J89)</f>
        <v/>
      </c>
      <c r="I92" s="354">
        <f>IF(O89="","",O89)</f>
        <v>9</v>
      </c>
      <c r="J92" s="319" t="str">
        <f t="shared" si="15"/>
        <v>-</v>
      </c>
      <c r="K92" s="338">
        <f>IF(M89="","",M89)</f>
        <v>15</v>
      </c>
      <c r="L92" s="348" t="str">
        <f>IF(N89="","",N89)</f>
        <v>-</v>
      </c>
      <c r="M92" s="349"/>
      <c r="N92" s="326"/>
      <c r="O92" s="326"/>
      <c r="P92" s="327"/>
      <c r="Q92" s="318">
        <v>13</v>
      </c>
      <c r="R92" s="319" t="str">
        <f t="shared" si="13"/>
        <v>-</v>
      </c>
      <c r="S92" s="320">
        <v>15</v>
      </c>
      <c r="T92" s="362"/>
      <c r="U92" s="198"/>
      <c r="V92" s="199"/>
      <c r="W92" s="199"/>
      <c r="X92" s="200"/>
      <c r="Y92" s="100"/>
      <c r="Z92" s="96">
        <f>COUNTIF(E91:T93,"○")</f>
        <v>2</v>
      </c>
      <c r="AA92" s="97">
        <f>COUNTIF(E91:T93,"×")</f>
        <v>1</v>
      </c>
      <c r="AB92" s="94">
        <f>(IF((E91&gt;G91),1,0))+(IF((E92&gt;G92),1,0))+(IF((E93&gt;G93),1,0))+(IF((I91&gt;K91),1,0))+(IF((I92&gt;K92),1,0))+(IF((I93&gt;K93),1,0))+(IF((M91&gt;O91),1,0))+(IF((M92&gt;O92),1,0))+(IF((M93&gt;O93),1,0))+(IF((Q91&gt;S91),1,0))+(IF((Q92&gt;S92),1,0))+(IF((Q93&gt;S93),1,0))</f>
        <v>4</v>
      </c>
      <c r="AC92" s="95">
        <f>(IF((E91&lt;G91),1,0))+(IF((E92&lt;G92),1,0))+(IF((E93&lt;G93),1,0))+(IF((I91&lt;K91),1,0))+(IF((I92&lt;K92),1,0))+(IF((I93&lt;K93),1,0))+(IF((M91&lt;O91),1,0))+(IF((M92&lt;O92),1,0))+(IF((M93&lt;O93),1,0))+(IF((Q91&lt;S91),1,0))+(IF((Q92&lt;S92),1,0))+(IF((Q93&lt;S93),1,0))</f>
        <v>4</v>
      </c>
      <c r="AD92" s="105">
        <f>AB92-AC92</f>
        <v>0</v>
      </c>
      <c r="AE92" s="97">
        <f>SUM(E91:E93,I91:I93,M91:M93,Q91:Q93)</f>
        <v>106</v>
      </c>
      <c r="AF92" s="97">
        <f>SUM(G91:G93,K91:K93,O91:O93,S91:S93)</f>
        <v>99</v>
      </c>
      <c r="AG92" s="106">
        <f>AE92-AF92</f>
        <v>7</v>
      </c>
      <c r="AH92" s="230">
        <f>(Z92-AA92)*1000+(AD92)*100+AG92</f>
        <v>1007</v>
      </c>
      <c r="AI92" s="231"/>
      <c r="AJ92" s="42"/>
      <c r="AK92" s="42"/>
      <c r="AL92" s="42"/>
      <c r="AM92" s="43"/>
      <c r="AN92" s="50"/>
      <c r="AO92" s="50"/>
      <c r="BL92" s="2"/>
      <c r="BM92" s="2"/>
      <c r="BN92" s="2"/>
      <c r="BO92" s="2"/>
      <c r="BP92" s="2"/>
      <c r="BQ92" s="2"/>
      <c r="BR92" s="2"/>
    </row>
    <row r="93" spans="2:70" ht="11.55" customHeight="1" x14ac:dyDescent="0.15">
      <c r="C93" s="17"/>
      <c r="D93" s="18"/>
      <c r="E93" s="350">
        <f>IF(O87="","",O87)</f>
        <v>15</v>
      </c>
      <c r="F93" s="336" t="str">
        <f t="shared" si="14"/>
        <v>-</v>
      </c>
      <c r="G93" s="351">
        <f>IF(M87="","",M87)</f>
        <v>0</v>
      </c>
      <c r="H93" s="352" t="str">
        <f>IF(J90="","",J90)</f>
        <v/>
      </c>
      <c r="I93" s="375" t="str">
        <f>IF(O90="","",O90)</f>
        <v/>
      </c>
      <c r="J93" s="319" t="str">
        <f t="shared" si="15"/>
        <v/>
      </c>
      <c r="K93" s="351" t="str">
        <f>IF(M90="","",M90)</f>
        <v/>
      </c>
      <c r="L93" s="352" t="str">
        <f>IF(N90="","",N90)</f>
        <v/>
      </c>
      <c r="M93" s="353"/>
      <c r="N93" s="331"/>
      <c r="O93" s="331"/>
      <c r="P93" s="332"/>
      <c r="Q93" s="333">
        <v>15</v>
      </c>
      <c r="R93" s="319" t="str">
        <f t="shared" si="13"/>
        <v>-</v>
      </c>
      <c r="S93" s="334">
        <v>12</v>
      </c>
      <c r="T93" s="363"/>
      <c r="U93" s="132">
        <f>Z92</f>
        <v>2</v>
      </c>
      <c r="V93" s="133" t="s">
        <v>27</v>
      </c>
      <c r="W93" s="133">
        <f>AA92</f>
        <v>1</v>
      </c>
      <c r="X93" s="136" t="s">
        <v>28</v>
      </c>
      <c r="Y93" s="100"/>
      <c r="Z93" s="96"/>
      <c r="AA93" s="97"/>
      <c r="AB93" s="96"/>
      <c r="AC93" s="97"/>
      <c r="AD93" s="106"/>
      <c r="AE93" s="97"/>
      <c r="AF93" s="97"/>
      <c r="AG93" s="106"/>
      <c r="AH93" s="107"/>
      <c r="AI93" s="108"/>
      <c r="AJ93" s="42"/>
      <c r="AK93" s="42"/>
      <c r="AL93" s="42"/>
      <c r="AM93" s="43"/>
      <c r="AN93" s="50"/>
      <c r="AO93" s="50"/>
      <c r="BL93" s="2"/>
      <c r="BM93" s="2"/>
      <c r="BN93" s="2"/>
      <c r="BO93" s="2"/>
      <c r="BP93" s="2"/>
      <c r="BQ93" s="2"/>
      <c r="BR93" s="2"/>
    </row>
    <row r="94" spans="2:70" ht="11.55" customHeight="1" x14ac:dyDescent="0.15">
      <c r="B94" s="236" t="s">
        <v>64</v>
      </c>
      <c r="C94" s="22" t="s">
        <v>74</v>
      </c>
      <c r="D94" s="19" t="s">
        <v>75</v>
      </c>
      <c r="E94" s="337">
        <f>IF(S85="","",S85)</f>
        <v>6</v>
      </c>
      <c r="F94" s="319" t="str">
        <f t="shared" si="14"/>
        <v>-</v>
      </c>
      <c r="G94" s="338">
        <f>IF(Q85="","",Q85)</f>
        <v>15</v>
      </c>
      <c r="H94" s="339" t="str">
        <f>IF(T85="","",IF(T85="○","×",IF(T85="×","○")))</f>
        <v>×</v>
      </c>
      <c r="I94" s="354">
        <f>IF(S88="","",S88)</f>
        <v>9</v>
      </c>
      <c r="J94" s="345" t="str">
        <f t="shared" si="15"/>
        <v>-</v>
      </c>
      <c r="K94" s="338">
        <f>IF(Q88="","",Q88)</f>
        <v>15</v>
      </c>
      <c r="L94" s="339" t="str">
        <f>IF(T88="","",IF(T88="○","×",IF(T88="×","○")))</f>
        <v>×</v>
      </c>
      <c r="M94" s="359">
        <f>IF(S91="","",S91)</f>
        <v>9</v>
      </c>
      <c r="N94" s="319" t="str">
        <f>IF(M94="","","-")</f>
        <v>-</v>
      </c>
      <c r="O94" s="357">
        <f>IF(Q91="","",Q91)</f>
        <v>15</v>
      </c>
      <c r="P94" s="339" t="str">
        <f>IF(T91="","",IF(T91="○","×",IF(T91="×","○")))</f>
        <v>×</v>
      </c>
      <c r="Q94" s="340"/>
      <c r="R94" s="341"/>
      <c r="S94" s="341"/>
      <c r="T94" s="376"/>
      <c r="U94" s="195">
        <f>RANK(AH95,AH86:AH95)</f>
        <v>4</v>
      </c>
      <c r="V94" s="196"/>
      <c r="W94" s="196"/>
      <c r="X94" s="197"/>
      <c r="Y94" s="100"/>
      <c r="Z94" s="92"/>
      <c r="AA94" s="93"/>
      <c r="AB94" s="92"/>
      <c r="AC94" s="93"/>
      <c r="AD94" s="102"/>
      <c r="AE94" s="93"/>
      <c r="AF94" s="93"/>
      <c r="AG94" s="102"/>
      <c r="AH94" s="107"/>
      <c r="AI94" s="108"/>
      <c r="AJ94" s="42"/>
      <c r="AK94" s="42"/>
      <c r="AL94" s="42"/>
      <c r="AM94" s="43"/>
      <c r="AN94" s="50"/>
      <c r="AO94" s="50"/>
      <c r="BL94" s="2"/>
      <c r="BM94" s="2"/>
      <c r="BN94" s="2"/>
      <c r="BO94" s="2"/>
      <c r="BP94" s="2"/>
      <c r="BQ94" s="2"/>
      <c r="BR94" s="2"/>
    </row>
    <row r="95" spans="2:70" ht="11.55" customHeight="1" x14ac:dyDescent="0.15">
      <c r="B95" s="236"/>
      <c r="C95" s="21" t="s">
        <v>76</v>
      </c>
      <c r="D95" s="16" t="s">
        <v>75</v>
      </c>
      <c r="E95" s="337">
        <f>IF(S86="","",S86)</f>
        <v>4</v>
      </c>
      <c r="F95" s="319" t="str">
        <f t="shared" si="14"/>
        <v>-</v>
      </c>
      <c r="G95" s="338">
        <f>IF(Q86="","",Q86)</f>
        <v>15</v>
      </c>
      <c r="H95" s="348" t="str">
        <f>IF(J92="","",J92)</f>
        <v>-</v>
      </c>
      <c r="I95" s="354">
        <f>IF(S89="","",S89)</f>
        <v>4</v>
      </c>
      <c r="J95" s="319" t="str">
        <f t="shared" si="15"/>
        <v>-</v>
      </c>
      <c r="K95" s="338">
        <f>IF(Q89="","",Q89)</f>
        <v>15</v>
      </c>
      <c r="L95" s="348" t="str">
        <f>IF(N92="","",N92)</f>
        <v/>
      </c>
      <c r="M95" s="354">
        <f>IF(S92="","",S92)</f>
        <v>15</v>
      </c>
      <c r="N95" s="319" t="str">
        <f>IF(M95="","","-")</f>
        <v>-</v>
      </c>
      <c r="O95" s="338">
        <f>IF(Q92="","",Q92)</f>
        <v>13</v>
      </c>
      <c r="P95" s="348" t="str">
        <f>IF(R92="","",R92)</f>
        <v>-</v>
      </c>
      <c r="Q95" s="349"/>
      <c r="R95" s="326"/>
      <c r="S95" s="326"/>
      <c r="T95" s="377"/>
      <c r="U95" s="198"/>
      <c r="V95" s="199"/>
      <c r="W95" s="199"/>
      <c r="X95" s="200"/>
      <c r="Y95" s="100"/>
      <c r="Z95" s="96">
        <f>COUNTIF(E94:T96,"○")</f>
        <v>0</v>
      </c>
      <c r="AA95" s="97">
        <f>COUNTIF(E94:T96,"×")</f>
        <v>3</v>
      </c>
      <c r="AB95" s="94">
        <f>(IF((E94&gt;G94),1,0))+(IF((E95&gt;G95),1,0))+(IF((E96&gt;G96),1,0))+(IF((I94&gt;K94),1,0))+(IF((I95&gt;K95),1,0))+(IF((I96&gt;K96),1,0))+(IF((M94&gt;O94),1,0))+(IF((M95&gt;O95),1,0))+(IF((M96&gt;O96),1,0))+(IF((Q94&gt;S94),1,0))+(IF((Q95&gt;S95),1,0))+(IF((Q96&gt;S96),1,0))</f>
        <v>1</v>
      </c>
      <c r="AC95" s="95">
        <f>(IF((E94&lt;G94),1,0))+(IF((E95&lt;G95),1,0))+(IF((E96&lt;G96),1,0))+(IF((I94&lt;K94),1,0))+(IF((I95&lt;K95),1,0))+(IF((I96&lt;K96),1,0))+(IF((M94&lt;O94),1,0))+(IF((M95&lt;O95),1,0))+(IF((M96&lt;O96),1,0))+(IF((Q94&lt;S94),1,0))+(IF((Q95&lt;S95),1,0))+(IF((Q96&lt;S96),1,0))</f>
        <v>6</v>
      </c>
      <c r="AD95" s="105">
        <f>AB95-AC95</f>
        <v>-5</v>
      </c>
      <c r="AE95" s="97">
        <f>SUM(E94:E96,I94:I96,M94:M96,Q94:Q96)</f>
        <v>59</v>
      </c>
      <c r="AF95" s="97">
        <f>SUM(G94:G96,K94:K96,O94:O96,S94:S96)</f>
        <v>103</v>
      </c>
      <c r="AG95" s="106">
        <f>AE95-AF95</f>
        <v>-44</v>
      </c>
      <c r="AH95" s="230">
        <f>(Z95-AA95)*1000+(AD95)*100+AG95</f>
        <v>-3544</v>
      </c>
      <c r="AI95" s="231"/>
      <c r="AJ95" s="42"/>
      <c r="AK95" s="42"/>
      <c r="AL95" s="42"/>
      <c r="AM95" s="43"/>
      <c r="AN95" s="50"/>
      <c r="AO95" s="50"/>
      <c r="BL95" s="2"/>
      <c r="BM95" s="2"/>
      <c r="BN95" s="2"/>
      <c r="BO95" s="2"/>
      <c r="BP95" s="2"/>
      <c r="BQ95" s="2"/>
      <c r="BR95" s="2"/>
    </row>
    <row r="96" spans="2:70" ht="11.55" customHeight="1" x14ac:dyDescent="0.15">
      <c r="B96" s="236"/>
      <c r="C96" s="23"/>
      <c r="D96" s="24"/>
      <c r="E96" s="364" t="str">
        <f>IF(S87="","",S87)</f>
        <v/>
      </c>
      <c r="F96" s="365" t="str">
        <f t="shared" si="14"/>
        <v/>
      </c>
      <c r="G96" s="366" t="str">
        <f>IF(Q87="","",Q87)</f>
        <v/>
      </c>
      <c r="H96" s="369" t="str">
        <f>IF(J93="","",J93)</f>
        <v/>
      </c>
      <c r="I96" s="368" t="str">
        <f>IF(S90="","",S90)</f>
        <v/>
      </c>
      <c r="J96" s="365" t="str">
        <f t="shared" si="15"/>
        <v/>
      </c>
      <c r="K96" s="366" t="str">
        <f>IF(Q90="","",Q90)</f>
        <v/>
      </c>
      <c r="L96" s="369" t="str">
        <f>IF(N93="","",N93)</f>
        <v/>
      </c>
      <c r="M96" s="368">
        <f>IF(S93="","",S93)</f>
        <v>12</v>
      </c>
      <c r="N96" s="365" t="str">
        <f>IF(M96="","","-")</f>
        <v>-</v>
      </c>
      <c r="O96" s="366">
        <f>IF(Q93="","",Q93)</f>
        <v>15</v>
      </c>
      <c r="P96" s="369" t="str">
        <f>IF(R93="","",R93)</f>
        <v>-</v>
      </c>
      <c r="Q96" s="370"/>
      <c r="R96" s="371"/>
      <c r="S96" s="371"/>
      <c r="T96" s="378"/>
      <c r="U96" s="134">
        <f>Z95</f>
        <v>0</v>
      </c>
      <c r="V96" s="135" t="s">
        <v>27</v>
      </c>
      <c r="W96" s="135">
        <f>AA95</f>
        <v>3</v>
      </c>
      <c r="X96" s="137" t="s">
        <v>28</v>
      </c>
      <c r="Y96" s="100"/>
      <c r="Z96" s="98"/>
      <c r="AA96" s="99"/>
      <c r="AB96" s="98"/>
      <c r="AC96" s="99"/>
      <c r="AD96" s="111"/>
      <c r="AE96" s="99"/>
      <c r="AF96" s="99"/>
      <c r="AG96" s="111"/>
      <c r="AH96" s="114"/>
      <c r="AI96" s="115"/>
      <c r="AJ96" s="42"/>
      <c r="AK96" s="42"/>
      <c r="AL96" s="42"/>
      <c r="AM96" s="43"/>
      <c r="AN96" s="50"/>
      <c r="AO96" s="50"/>
      <c r="BL96" s="2"/>
      <c r="BM96" s="2"/>
      <c r="BN96" s="2"/>
      <c r="BO96" s="2"/>
      <c r="BP96" s="2"/>
      <c r="BQ96" s="2"/>
      <c r="BR96" s="2"/>
    </row>
    <row r="97" spans="1:72" ht="13.5" customHeight="1" x14ac:dyDescent="0.15">
      <c r="C97" s="8"/>
      <c r="D97" s="9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42"/>
      <c r="AK97" s="42"/>
      <c r="AL97" s="42"/>
      <c r="AM97" s="43"/>
      <c r="AN97" s="50"/>
      <c r="AO97" s="50"/>
      <c r="BL97" s="2"/>
      <c r="BM97" s="2"/>
      <c r="BN97" s="2"/>
      <c r="BO97" s="2"/>
      <c r="BP97" s="2"/>
      <c r="BQ97" s="2"/>
      <c r="BR97" s="2"/>
    </row>
    <row r="98" spans="1:72" ht="13.5" customHeight="1" x14ac:dyDescent="0.15">
      <c r="C98" s="8"/>
      <c r="D98" s="9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42"/>
      <c r="AK98" s="42"/>
      <c r="AL98" s="42"/>
      <c r="AM98" s="43"/>
      <c r="AN98" s="50"/>
      <c r="AO98" s="50"/>
      <c r="BL98" s="2"/>
      <c r="BM98" s="2"/>
      <c r="BN98" s="2"/>
      <c r="BO98" s="2"/>
      <c r="BP98" s="2"/>
      <c r="BQ98" s="2"/>
      <c r="BR98" s="2"/>
    </row>
    <row r="99" spans="1:72" ht="13.5" customHeight="1" x14ac:dyDescent="0.15">
      <c r="C99" s="8"/>
      <c r="D99" s="9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42"/>
      <c r="AK99" s="42"/>
      <c r="AL99" s="42"/>
      <c r="AM99" s="43"/>
      <c r="AN99" s="50"/>
      <c r="AO99" s="50"/>
      <c r="BL99" s="2"/>
      <c r="BM99" s="2"/>
      <c r="BN99" s="2"/>
      <c r="BO99" s="2"/>
      <c r="BP99" s="2"/>
      <c r="BQ99" s="2"/>
      <c r="BR99" s="2"/>
    </row>
    <row r="100" spans="1:72" ht="13.5" customHeight="1" x14ac:dyDescent="0.2">
      <c r="C100" s="409" t="s">
        <v>77</v>
      </c>
      <c r="D100" s="409"/>
      <c r="E100" s="409"/>
      <c r="F100" s="409"/>
      <c r="H100" s="212" t="s">
        <v>78</v>
      </c>
      <c r="I100" s="213"/>
      <c r="J100" s="213"/>
      <c r="K100" s="214"/>
      <c r="L100" s="260" t="str">
        <f>C73</f>
        <v>山内雅人</v>
      </c>
      <c r="M100" s="261"/>
      <c r="N100" s="261"/>
      <c r="O100" s="261"/>
      <c r="P100" s="261"/>
      <c r="Q100" s="261" t="str">
        <f>D73</f>
        <v>土居中学校</v>
      </c>
      <c r="R100" s="261"/>
      <c r="S100" s="261"/>
      <c r="T100" s="261"/>
      <c r="U100" s="261"/>
      <c r="V100" s="262"/>
      <c r="W100" s="46"/>
      <c r="X100" s="46"/>
      <c r="Y100" s="46"/>
      <c r="Z100" s="46"/>
      <c r="AA100" s="46"/>
      <c r="AB100" s="11"/>
      <c r="AC100" s="11"/>
      <c r="AD100" s="53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42"/>
      <c r="AZ100" s="42"/>
      <c r="BA100" s="42"/>
      <c r="BB100" s="43"/>
      <c r="BL100" s="2"/>
      <c r="BM100" s="2"/>
      <c r="BN100" s="2"/>
      <c r="BO100" s="2"/>
      <c r="BP100" s="2"/>
      <c r="BQ100" s="2"/>
      <c r="BR100" s="2"/>
    </row>
    <row r="101" spans="1:72" ht="13.5" customHeight="1" thickBot="1" x14ac:dyDescent="0.25">
      <c r="C101" s="409"/>
      <c r="D101" s="409"/>
      <c r="E101" s="409"/>
      <c r="F101" s="409"/>
      <c r="H101" s="215"/>
      <c r="I101" s="216"/>
      <c r="J101" s="216"/>
      <c r="K101" s="217"/>
      <c r="L101" s="281" t="str">
        <f>C74</f>
        <v>山内蓮翔</v>
      </c>
      <c r="M101" s="282"/>
      <c r="N101" s="282"/>
      <c r="O101" s="282"/>
      <c r="P101" s="282"/>
      <c r="Q101" s="282" t="str">
        <f>D74</f>
        <v>土居中学校</v>
      </c>
      <c r="R101" s="282"/>
      <c r="S101" s="282"/>
      <c r="T101" s="282"/>
      <c r="U101" s="282"/>
      <c r="V101" s="283"/>
      <c r="W101" s="382">
        <v>16</v>
      </c>
      <c r="X101" s="382">
        <v>8</v>
      </c>
      <c r="Y101" s="383">
        <v>11</v>
      </c>
      <c r="Z101" s="384"/>
      <c r="AA101" s="384"/>
      <c r="AB101" s="384"/>
      <c r="AC101" s="46"/>
      <c r="AD101" s="35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42"/>
      <c r="AZ101" s="42"/>
      <c r="BA101" s="42"/>
      <c r="BB101" s="43"/>
      <c r="BL101" s="2"/>
      <c r="BM101" s="2"/>
      <c r="BN101" s="2"/>
      <c r="BO101" s="2"/>
      <c r="BP101" s="2"/>
      <c r="BQ101" s="2"/>
      <c r="BR101" s="2"/>
    </row>
    <row r="102" spans="1:72" ht="13.5" customHeight="1" thickTop="1" thickBot="1" x14ac:dyDescent="0.2">
      <c r="H102" s="225" t="s">
        <v>79</v>
      </c>
      <c r="I102" s="226"/>
      <c r="J102" s="226"/>
      <c r="K102" s="227"/>
      <c r="L102" s="284" t="str">
        <f>C88</f>
        <v>石田愛翔</v>
      </c>
      <c r="M102" s="285"/>
      <c r="N102" s="285"/>
      <c r="O102" s="285"/>
      <c r="P102" s="285"/>
      <c r="Q102" s="285" t="str">
        <f>D88</f>
        <v>土居中学校</v>
      </c>
      <c r="R102" s="285"/>
      <c r="S102" s="285"/>
      <c r="T102" s="285"/>
      <c r="U102" s="285"/>
      <c r="V102" s="286"/>
      <c r="W102" s="385">
        <v>14</v>
      </c>
      <c r="X102" s="386">
        <v>15</v>
      </c>
      <c r="Y102" s="387">
        <v>15</v>
      </c>
      <c r="Z102" s="388"/>
      <c r="AA102" s="389"/>
      <c r="AB102" s="384"/>
      <c r="AC102" s="51" t="s">
        <v>80</v>
      </c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10"/>
      <c r="BH102" s="10"/>
      <c r="BI102" s="10"/>
      <c r="BJ102" s="10"/>
      <c r="BK102" s="10"/>
      <c r="BL102" s="10"/>
      <c r="BM102" s="10"/>
      <c r="BN102" s="42"/>
      <c r="BO102" s="42"/>
      <c r="BP102" s="42"/>
      <c r="BQ102" s="43"/>
      <c r="BR102" s="50"/>
      <c r="BS102" s="50"/>
      <c r="BT102" s="50"/>
    </row>
    <row r="103" spans="1:72" ht="13.5" customHeight="1" x14ac:dyDescent="0.15">
      <c r="H103" s="215"/>
      <c r="I103" s="216"/>
      <c r="J103" s="216"/>
      <c r="K103" s="217"/>
      <c r="L103" s="278" t="str">
        <f>C89</f>
        <v>續木　晴</v>
      </c>
      <c r="M103" s="279"/>
      <c r="N103" s="279"/>
      <c r="O103" s="279"/>
      <c r="P103" s="279"/>
      <c r="Q103" s="279" t="str">
        <f>D89</f>
        <v>土居中学校</v>
      </c>
      <c r="R103" s="279"/>
      <c r="S103" s="279"/>
      <c r="T103" s="279"/>
      <c r="U103" s="279"/>
      <c r="V103" s="280"/>
      <c r="W103" s="384"/>
      <c r="X103" s="384"/>
      <c r="Y103" s="384"/>
      <c r="Z103" s="384">
        <v>15</v>
      </c>
      <c r="AA103" s="390">
        <v>15</v>
      </c>
      <c r="AB103" s="386"/>
      <c r="AC103" s="260" t="str">
        <f>L102</f>
        <v>石田愛翔</v>
      </c>
      <c r="AD103" s="261"/>
      <c r="AE103" s="261"/>
      <c r="AF103" s="261"/>
      <c r="AG103" s="261"/>
      <c r="AH103" s="261" t="str">
        <f>Q102</f>
        <v>土居中学校</v>
      </c>
      <c r="AI103" s="261"/>
      <c r="AJ103" s="261"/>
      <c r="AK103" s="261"/>
      <c r="AL103" s="261"/>
      <c r="AM103" s="262"/>
      <c r="AN103" s="83"/>
      <c r="AO103" s="83"/>
      <c r="AP103" s="83"/>
      <c r="AQ103" s="83"/>
      <c r="AR103" s="83"/>
      <c r="AS103" s="83"/>
      <c r="AT103" s="83"/>
      <c r="AU103" s="83"/>
      <c r="AV103" s="83"/>
      <c r="AW103" s="10"/>
      <c r="AX103" s="10"/>
      <c r="AY103" s="10"/>
      <c r="AZ103" s="10"/>
      <c r="BA103" s="10"/>
      <c r="BB103" s="10"/>
      <c r="BC103" s="10"/>
      <c r="BD103" s="42"/>
      <c r="BE103" s="42"/>
      <c r="BF103" s="42"/>
      <c r="BG103" s="43"/>
      <c r="BH103" s="50"/>
      <c r="BI103" s="50"/>
      <c r="BJ103" s="50"/>
      <c r="BL103" s="2"/>
      <c r="BM103" s="2"/>
      <c r="BN103" s="2"/>
      <c r="BO103" s="2"/>
      <c r="BP103" s="2"/>
      <c r="BQ103" s="2"/>
      <c r="BR103" s="2"/>
    </row>
    <row r="104" spans="1:72" ht="13.5" customHeight="1" x14ac:dyDescent="0.15">
      <c r="H104" s="201" t="s">
        <v>81</v>
      </c>
      <c r="I104" s="202"/>
      <c r="J104" s="202"/>
      <c r="K104" s="203"/>
      <c r="L104" s="275" t="str">
        <f>C76</f>
        <v>石川勝志</v>
      </c>
      <c r="M104" s="276"/>
      <c r="N104" s="276"/>
      <c r="O104" s="276"/>
      <c r="P104" s="276"/>
      <c r="Q104" s="276" t="str">
        <f>D76</f>
        <v>サンダーズ</v>
      </c>
      <c r="R104" s="276"/>
      <c r="S104" s="276"/>
      <c r="T104" s="276"/>
      <c r="U104" s="276"/>
      <c r="V104" s="277"/>
      <c r="W104" s="384"/>
      <c r="X104" s="384"/>
      <c r="Y104" s="384"/>
      <c r="Z104" s="384">
        <v>13</v>
      </c>
      <c r="AA104" s="391">
        <v>11</v>
      </c>
      <c r="AB104" s="384"/>
      <c r="AC104" s="263" t="str">
        <f>L103</f>
        <v>續木　晴</v>
      </c>
      <c r="AD104" s="264"/>
      <c r="AE104" s="264"/>
      <c r="AF104" s="264"/>
      <c r="AG104" s="264"/>
      <c r="AH104" s="264" t="str">
        <f>Q103</f>
        <v>土居中学校</v>
      </c>
      <c r="AI104" s="264"/>
      <c r="AJ104" s="264"/>
      <c r="AK104" s="264"/>
      <c r="AL104" s="264"/>
      <c r="AM104" s="265"/>
      <c r="AN104" s="83"/>
      <c r="AO104" s="83"/>
      <c r="AP104" s="83"/>
      <c r="AQ104" s="83"/>
      <c r="AR104" s="83"/>
      <c r="AS104" s="83"/>
      <c r="AT104" s="83"/>
      <c r="AU104" s="83"/>
      <c r="AV104" s="83"/>
      <c r="AW104" s="10"/>
      <c r="AX104" s="10"/>
      <c r="AY104" s="10"/>
      <c r="AZ104" s="10"/>
      <c r="BA104" s="10"/>
      <c r="BB104" s="10"/>
      <c r="BC104" s="10"/>
      <c r="BD104" s="42"/>
      <c r="BE104" s="42"/>
      <c r="BF104" s="42"/>
      <c r="BG104" s="43"/>
      <c r="BH104" s="50"/>
      <c r="BI104" s="50"/>
      <c r="BJ104" s="50"/>
      <c r="BL104" s="2"/>
      <c r="BM104" s="2"/>
      <c r="BN104" s="2"/>
      <c r="BO104" s="2"/>
      <c r="BP104" s="2"/>
      <c r="BQ104" s="2"/>
      <c r="BR104" s="2"/>
    </row>
    <row r="105" spans="1:72" ht="13.5" customHeight="1" x14ac:dyDescent="0.2">
      <c r="H105" s="215"/>
      <c r="I105" s="216"/>
      <c r="J105" s="216"/>
      <c r="K105" s="217"/>
      <c r="L105" s="278" t="str">
        <f>C77</f>
        <v>中村憲二</v>
      </c>
      <c r="M105" s="279"/>
      <c r="N105" s="279"/>
      <c r="O105" s="279"/>
      <c r="P105" s="279"/>
      <c r="Q105" s="279" t="str">
        <f>D77</f>
        <v>サンダーズ</v>
      </c>
      <c r="R105" s="279"/>
      <c r="S105" s="279"/>
      <c r="T105" s="279"/>
      <c r="U105" s="279"/>
      <c r="V105" s="280"/>
      <c r="W105" s="392">
        <v>15</v>
      </c>
      <c r="X105" s="388">
        <v>15</v>
      </c>
      <c r="Y105" s="389"/>
      <c r="Z105" s="393"/>
      <c r="AA105" s="394"/>
      <c r="AB105" s="384"/>
      <c r="AC105" s="157" t="s">
        <v>82</v>
      </c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81"/>
      <c r="AO105" s="81"/>
      <c r="AP105" s="81"/>
      <c r="AQ105" s="81"/>
      <c r="AR105" s="81"/>
      <c r="AS105" s="81"/>
      <c r="AT105" s="81"/>
      <c r="AU105" s="81"/>
      <c r="AV105" s="81"/>
      <c r="AW105" s="10"/>
      <c r="AX105" s="10"/>
      <c r="AY105" s="10"/>
      <c r="AZ105" s="10"/>
      <c r="BA105" s="10"/>
      <c r="BB105" s="10"/>
      <c r="BC105" s="10"/>
      <c r="BD105" s="42"/>
      <c r="BE105" s="42"/>
      <c r="BF105" s="42"/>
      <c r="BG105" s="43"/>
      <c r="BH105" s="50"/>
      <c r="BI105" s="50"/>
      <c r="BJ105" s="50"/>
      <c r="BL105" s="2"/>
      <c r="BM105" s="2"/>
      <c r="BN105" s="2"/>
      <c r="BO105" s="2"/>
      <c r="BP105" s="2"/>
      <c r="BQ105" s="2"/>
      <c r="BR105" s="2"/>
    </row>
    <row r="106" spans="1:72" ht="13.5" customHeight="1" x14ac:dyDescent="0.15">
      <c r="H106" s="201" t="s">
        <v>83</v>
      </c>
      <c r="I106" s="202"/>
      <c r="J106" s="202"/>
      <c r="K106" s="203"/>
      <c r="L106" s="275" t="str">
        <f>C85</f>
        <v>髙橋　陸</v>
      </c>
      <c r="M106" s="276"/>
      <c r="N106" s="276"/>
      <c r="O106" s="276"/>
      <c r="P106" s="276"/>
      <c r="Q106" s="276" t="str">
        <f>D85</f>
        <v>新宮中学校</v>
      </c>
      <c r="R106" s="276"/>
      <c r="S106" s="276"/>
      <c r="T106" s="276"/>
      <c r="U106" s="276"/>
      <c r="V106" s="277"/>
      <c r="W106" s="395">
        <v>10</v>
      </c>
      <c r="X106" s="393">
        <v>10</v>
      </c>
      <c r="Y106" s="394"/>
      <c r="Z106" s="384"/>
      <c r="AA106" s="384"/>
      <c r="AB106" s="384"/>
      <c r="AC106" s="260" t="str">
        <f>L104</f>
        <v>石川勝志</v>
      </c>
      <c r="AD106" s="261"/>
      <c r="AE106" s="261"/>
      <c r="AF106" s="261"/>
      <c r="AG106" s="261"/>
      <c r="AH106" s="261" t="str">
        <f>Q104</f>
        <v>サンダーズ</v>
      </c>
      <c r="AI106" s="261"/>
      <c r="AJ106" s="261"/>
      <c r="AK106" s="261"/>
      <c r="AL106" s="261"/>
      <c r="AM106" s="262"/>
      <c r="AN106" s="53"/>
      <c r="AO106" s="53"/>
      <c r="AP106" s="53"/>
      <c r="AQ106" s="53"/>
      <c r="AR106" s="53"/>
      <c r="AS106" s="53"/>
      <c r="AT106" s="53"/>
      <c r="AU106" s="53"/>
      <c r="AV106" s="53"/>
      <c r="AW106" s="10"/>
      <c r="AX106" s="10"/>
      <c r="AY106" s="10"/>
      <c r="AZ106" s="10"/>
      <c r="BA106" s="10"/>
      <c r="BB106" s="10"/>
      <c r="BC106" s="10"/>
      <c r="BD106" s="42"/>
      <c r="BE106" s="42"/>
      <c r="BF106" s="42"/>
      <c r="BG106" s="43"/>
      <c r="BH106" s="50"/>
      <c r="BI106" s="50"/>
      <c r="BJ106" s="50"/>
      <c r="BL106" s="2"/>
      <c r="BM106" s="2"/>
      <c r="BN106" s="2"/>
      <c r="BO106" s="2"/>
      <c r="BP106" s="2"/>
      <c r="BQ106" s="2"/>
      <c r="BR106" s="2"/>
    </row>
    <row r="107" spans="1:72" ht="13.5" customHeight="1" x14ac:dyDescent="0.15">
      <c r="H107" s="204"/>
      <c r="I107" s="205"/>
      <c r="J107" s="205"/>
      <c r="K107" s="206"/>
      <c r="L107" s="263" t="str">
        <f>C86</f>
        <v>鈴木颯祐</v>
      </c>
      <c r="M107" s="264"/>
      <c r="N107" s="264"/>
      <c r="O107" s="264"/>
      <c r="P107" s="264"/>
      <c r="Q107" s="264" t="str">
        <f>D86</f>
        <v>新宮中学校</v>
      </c>
      <c r="R107" s="264"/>
      <c r="S107" s="264"/>
      <c r="T107" s="264"/>
      <c r="U107" s="264"/>
      <c r="V107" s="265"/>
      <c r="W107" s="384"/>
      <c r="X107" s="384"/>
      <c r="Y107" s="384"/>
      <c r="Z107" s="384"/>
      <c r="AA107" s="384"/>
      <c r="AB107" s="384"/>
      <c r="AC107" s="263" t="str">
        <f>L105</f>
        <v>中村憲二</v>
      </c>
      <c r="AD107" s="264"/>
      <c r="AE107" s="264"/>
      <c r="AF107" s="264"/>
      <c r="AG107" s="264"/>
      <c r="AH107" s="264" t="str">
        <f>Q105</f>
        <v>サンダーズ</v>
      </c>
      <c r="AI107" s="264"/>
      <c r="AJ107" s="264"/>
      <c r="AK107" s="264"/>
      <c r="AL107" s="264"/>
      <c r="AM107" s="265"/>
      <c r="AN107" s="53"/>
      <c r="AO107" s="53"/>
      <c r="AP107" s="53"/>
      <c r="AQ107" s="53"/>
      <c r="AR107" s="53"/>
      <c r="AS107" s="53"/>
      <c r="AT107" s="53"/>
      <c r="AU107" s="53"/>
      <c r="AV107" s="53"/>
      <c r="AW107" s="10"/>
      <c r="AX107" s="10"/>
      <c r="AY107" s="10"/>
      <c r="AZ107" s="10"/>
      <c r="BA107" s="10"/>
      <c r="BB107" s="10"/>
      <c r="BC107" s="10"/>
      <c r="BD107" s="42"/>
      <c r="BE107" s="42"/>
      <c r="BF107" s="42"/>
      <c r="BG107" s="43"/>
      <c r="BH107" s="50"/>
      <c r="BI107" s="50"/>
      <c r="BJ107" s="50"/>
      <c r="BL107" s="2"/>
      <c r="BM107" s="2"/>
      <c r="BN107" s="2"/>
      <c r="BO107" s="2"/>
      <c r="BP107" s="2"/>
      <c r="BQ107" s="2"/>
      <c r="BR107" s="2"/>
    </row>
    <row r="108" spans="1:72" ht="13.5" customHeight="1" x14ac:dyDescent="0.15">
      <c r="L108" s="8"/>
      <c r="M108" s="9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42"/>
      <c r="AY108" s="42"/>
      <c r="AZ108" s="42"/>
      <c r="BA108" s="43"/>
      <c r="BB108" s="50"/>
      <c r="BC108" s="50"/>
      <c r="BD108" s="50"/>
      <c r="BL108" s="2"/>
      <c r="BM108" s="2"/>
      <c r="BN108" s="2"/>
      <c r="BO108" s="2"/>
      <c r="BP108" s="2"/>
      <c r="BQ108" s="2"/>
      <c r="BR108" s="2"/>
    </row>
    <row r="109" spans="1:72" ht="13.5" customHeight="1" x14ac:dyDescent="0.15">
      <c r="C109" s="8"/>
      <c r="D109" s="9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42"/>
      <c r="AK109" s="42"/>
      <c r="AL109" s="42"/>
      <c r="AM109" s="43"/>
      <c r="AN109" s="50"/>
      <c r="AO109" s="50"/>
      <c r="BL109" s="2"/>
      <c r="BM109" s="2"/>
      <c r="BN109" s="2"/>
      <c r="BO109" s="2"/>
      <c r="BP109" s="2"/>
      <c r="BQ109" s="2"/>
      <c r="BR109" s="2"/>
    </row>
    <row r="110" spans="1:72" ht="15" customHeight="1" thickBot="1" x14ac:dyDescent="0.2">
      <c r="A110" s="175"/>
      <c r="B110" s="175"/>
      <c r="C110" s="176"/>
      <c r="D110" s="177"/>
      <c r="E110" s="178"/>
      <c r="F110" s="178"/>
      <c r="G110" s="178"/>
      <c r="H110" s="175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84"/>
      <c r="AD110" s="184"/>
      <c r="AE110" s="184"/>
      <c r="AF110" s="184"/>
      <c r="AG110" s="186"/>
      <c r="AH110" s="187"/>
      <c r="AI110" s="187"/>
      <c r="AJ110" s="187"/>
      <c r="AK110" s="187"/>
      <c r="AL110" s="187"/>
      <c r="AM110" s="175"/>
      <c r="AN110" s="175"/>
      <c r="AO110" s="175"/>
      <c r="AP110" s="175"/>
      <c r="AQ110" s="175"/>
      <c r="AR110" s="175"/>
      <c r="BL110" s="2"/>
      <c r="BM110" s="2"/>
      <c r="BN110" s="2"/>
      <c r="BO110" s="2"/>
      <c r="BP110" s="2"/>
      <c r="BQ110" s="2"/>
      <c r="BR110" s="2"/>
    </row>
    <row r="111" spans="1:72" ht="12" customHeight="1" x14ac:dyDescent="0.15">
      <c r="A111" s="11"/>
      <c r="B111" s="11"/>
      <c r="C111" s="8"/>
      <c r="D111" s="9"/>
      <c r="E111" s="10"/>
      <c r="F111" s="10"/>
      <c r="G111" s="10"/>
      <c r="H111" s="11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42"/>
      <c r="AD111" s="42"/>
      <c r="AE111" s="42"/>
      <c r="AF111" s="42"/>
      <c r="AG111" s="44"/>
      <c r="AH111" s="50"/>
      <c r="AI111" s="50"/>
      <c r="AJ111" s="50"/>
      <c r="AK111" s="50"/>
      <c r="AL111" s="50"/>
      <c r="AM111" s="11"/>
      <c r="AN111" s="11"/>
      <c r="AO111" s="11"/>
      <c r="AP111" s="11"/>
      <c r="AQ111" s="11"/>
      <c r="AR111" s="11"/>
      <c r="BL111" s="2"/>
      <c r="BM111" s="2"/>
      <c r="BN111" s="2"/>
      <c r="BO111" s="2"/>
      <c r="BP111" s="2"/>
      <c r="BQ111" s="2"/>
      <c r="BR111" s="2"/>
    </row>
    <row r="112" spans="1:72" ht="13.5" customHeight="1" x14ac:dyDescent="0.15">
      <c r="C112" s="8"/>
      <c r="D112" s="9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42"/>
      <c r="AK112" s="42"/>
      <c r="AL112" s="42"/>
      <c r="AM112" s="43"/>
      <c r="AN112" s="50"/>
      <c r="AO112" s="50"/>
      <c r="BL112" s="2"/>
      <c r="BM112" s="2"/>
      <c r="BN112" s="2"/>
      <c r="BO112" s="2"/>
      <c r="BP112" s="2"/>
      <c r="BQ112" s="2"/>
      <c r="BR112" s="2"/>
    </row>
    <row r="113" spans="1:70" ht="13.5" customHeight="1" x14ac:dyDescent="0.15">
      <c r="C113" s="211" t="s">
        <v>84</v>
      </c>
      <c r="D113" s="211"/>
      <c r="E113" s="12"/>
      <c r="F113" s="396"/>
      <c r="G113" s="396"/>
      <c r="H113" s="12"/>
      <c r="I113" s="12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51" t="s">
        <v>85</v>
      </c>
      <c r="AD113" s="10"/>
      <c r="AE113" s="10"/>
      <c r="AF113" s="10"/>
      <c r="AG113" s="10"/>
      <c r="AI113" s="3"/>
      <c r="AJ113" s="42"/>
      <c r="AK113" s="42"/>
      <c r="AL113" s="42"/>
      <c r="AM113" s="43"/>
      <c r="AN113" s="50"/>
      <c r="AO113" s="50"/>
      <c r="BL113" s="2"/>
      <c r="BM113" s="2"/>
      <c r="BN113" s="2"/>
      <c r="BO113" s="2"/>
      <c r="BP113" s="2"/>
      <c r="BQ113" s="2"/>
      <c r="BR113" s="2"/>
    </row>
    <row r="114" spans="1:70" ht="13.5" customHeight="1" x14ac:dyDescent="0.15">
      <c r="C114" s="211"/>
      <c r="D114" s="211"/>
      <c r="E114" s="189"/>
      <c r="F114" s="397">
        <v>12</v>
      </c>
      <c r="G114" s="398">
        <v>15</v>
      </c>
      <c r="H114" s="189"/>
      <c r="I114" s="12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260" t="str">
        <f>C116</f>
        <v>岡　隆盛</v>
      </c>
      <c r="AD114" s="261"/>
      <c r="AE114" s="261"/>
      <c r="AF114" s="261"/>
      <c r="AG114" s="261"/>
      <c r="AH114" s="261" t="str">
        <f>D116</f>
        <v>めぐみと鯱</v>
      </c>
      <c r="AI114" s="261"/>
      <c r="AJ114" s="261"/>
      <c r="AK114" s="261"/>
      <c r="AL114" s="261"/>
      <c r="AM114" s="262"/>
      <c r="AN114" s="50"/>
      <c r="AO114" s="50"/>
      <c r="BL114" s="2"/>
      <c r="BM114" s="2"/>
      <c r="BN114" s="2"/>
      <c r="BO114" s="2"/>
      <c r="BP114" s="2"/>
      <c r="BQ114" s="2"/>
      <c r="BR114" s="2"/>
    </row>
    <row r="115" spans="1:70" ht="13.5" customHeight="1" x14ac:dyDescent="0.15">
      <c r="C115" s="10"/>
      <c r="D115" s="10"/>
      <c r="E115" s="10"/>
      <c r="F115" s="399">
        <v>15</v>
      </c>
      <c r="G115" s="399">
        <v>4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42"/>
      <c r="T115" s="42"/>
      <c r="U115" s="43"/>
      <c r="V115" s="50"/>
      <c r="W115" s="50"/>
      <c r="X115" s="50"/>
      <c r="Z115" s="2"/>
      <c r="AA115" s="2"/>
      <c r="AB115" s="2"/>
      <c r="AC115" s="263" t="str">
        <f>C117</f>
        <v>矢野哲史</v>
      </c>
      <c r="AD115" s="264"/>
      <c r="AE115" s="264"/>
      <c r="AF115" s="264"/>
      <c r="AG115" s="264"/>
      <c r="AH115" s="264" t="str">
        <f>D117</f>
        <v>めぐみと鯱</v>
      </c>
      <c r="AI115" s="264"/>
      <c r="AJ115" s="264"/>
      <c r="AK115" s="264"/>
      <c r="AL115" s="264"/>
      <c r="AM115" s="265"/>
      <c r="BL115" s="2"/>
      <c r="BM115" s="2"/>
      <c r="BN115" s="2"/>
      <c r="BO115" s="2"/>
      <c r="BP115" s="2"/>
      <c r="BQ115" s="2"/>
      <c r="BR115" s="2"/>
    </row>
    <row r="116" spans="1:70" ht="13.5" customHeight="1" x14ac:dyDescent="0.15">
      <c r="C116" s="57" t="s">
        <v>74</v>
      </c>
      <c r="D116" s="45" t="s">
        <v>75</v>
      </c>
      <c r="E116" s="27"/>
      <c r="F116" s="400">
        <v>15</v>
      </c>
      <c r="G116" s="400">
        <v>11</v>
      </c>
      <c r="H116" s="27"/>
      <c r="I116" s="269" t="s">
        <v>65</v>
      </c>
      <c r="J116" s="270"/>
      <c r="K116" s="270"/>
      <c r="L116" s="270"/>
      <c r="M116" s="270"/>
      <c r="N116" s="270" t="s">
        <v>45</v>
      </c>
      <c r="O116" s="270"/>
      <c r="P116" s="270"/>
      <c r="Q116" s="270"/>
      <c r="R116" s="270"/>
      <c r="S116" s="271"/>
      <c r="T116" s="78"/>
      <c r="U116" s="3"/>
      <c r="V116" s="79"/>
      <c r="W116" s="79"/>
      <c r="X116" s="79"/>
      <c r="Z116" s="2"/>
      <c r="AA116" s="2"/>
      <c r="AB116" s="2"/>
      <c r="AC116" s="2"/>
      <c r="AD116" s="2"/>
      <c r="AE116" s="2"/>
      <c r="AF116" s="2"/>
      <c r="AH116" s="80"/>
      <c r="AI116" s="80"/>
      <c r="BL116" s="2"/>
      <c r="BM116" s="2"/>
      <c r="BN116" s="2"/>
      <c r="BO116" s="2"/>
      <c r="BP116" s="2"/>
      <c r="BQ116" s="2"/>
      <c r="BR116" s="2"/>
    </row>
    <row r="117" spans="1:70" ht="13.5" customHeight="1" x14ac:dyDescent="0.2">
      <c r="C117" s="39" t="s">
        <v>76</v>
      </c>
      <c r="D117" s="47" t="s">
        <v>75</v>
      </c>
      <c r="E117" s="190"/>
      <c r="F117" s="191"/>
      <c r="G117" s="38"/>
      <c r="H117" s="45"/>
      <c r="I117" s="272" t="s">
        <v>66</v>
      </c>
      <c r="J117" s="273"/>
      <c r="K117" s="273"/>
      <c r="L117" s="273"/>
      <c r="M117" s="273"/>
      <c r="N117" s="273" t="s">
        <v>45</v>
      </c>
      <c r="O117" s="273"/>
      <c r="P117" s="273"/>
      <c r="Q117" s="273"/>
      <c r="R117" s="273"/>
      <c r="S117" s="274"/>
      <c r="T117" s="78"/>
      <c r="U117" s="3"/>
      <c r="V117" s="79"/>
      <c r="W117" s="79"/>
      <c r="X117" s="79"/>
      <c r="Z117" s="2"/>
      <c r="AA117" s="2"/>
      <c r="AB117" s="2"/>
      <c r="AC117" s="81" t="s">
        <v>86</v>
      </c>
      <c r="AD117" s="2"/>
      <c r="AE117" s="2"/>
      <c r="AF117" s="2"/>
      <c r="AI117" s="81"/>
      <c r="BL117" s="2"/>
      <c r="BM117" s="2"/>
      <c r="BN117" s="2"/>
      <c r="BO117" s="2"/>
      <c r="BP117" s="2"/>
      <c r="BQ117" s="2"/>
      <c r="BR117" s="2"/>
    </row>
    <row r="118" spans="1:70" ht="13.5" customHeight="1" x14ac:dyDescent="0.15"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78"/>
      <c r="T118" s="78"/>
      <c r="U118" s="3"/>
      <c r="V118" s="79"/>
      <c r="W118" s="79"/>
      <c r="X118" s="79"/>
      <c r="Z118" s="2"/>
      <c r="AA118" s="2"/>
      <c r="AB118" s="2"/>
      <c r="AC118" s="260" t="str">
        <f>I116</f>
        <v>髙橋　煌</v>
      </c>
      <c r="AD118" s="261"/>
      <c r="AE118" s="261"/>
      <c r="AF118" s="261"/>
      <c r="AG118" s="261"/>
      <c r="AH118" s="261" t="str">
        <f>N116</f>
        <v>新宮中学校</v>
      </c>
      <c r="AI118" s="261"/>
      <c r="AJ118" s="261"/>
      <c r="AK118" s="261"/>
      <c r="AL118" s="261"/>
      <c r="AM118" s="262"/>
      <c r="BL118" s="2"/>
      <c r="BM118" s="2"/>
      <c r="BN118" s="2"/>
      <c r="BO118" s="2"/>
      <c r="BP118" s="2"/>
      <c r="BQ118" s="2"/>
      <c r="BR118" s="2"/>
    </row>
    <row r="119" spans="1:70" ht="13.5" customHeight="1" x14ac:dyDescent="0.15">
      <c r="D119" s="26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63" t="str">
        <f>I117</f>
        <v>篠原文章</v>
      </c>
      <c r="AD119" s="264"/>
      <c r="AE119" s="264"/>
      <c r="AF119" s="264"/>
      <c r="AG119" s="264"/>
      <c r="AH119" s="264" t="str">
        <f>N117</f>
        <v>新宮中学校</v>
      </c>
      <c r="AI119" s="264"/>
      <c r="AJ119" s="264"/>
      <c r="AK119" s="264"/>
      <c r="AL119" s="264"/>
      <c r="AM119" s="265"/>
      <c r="AN119" s="50"/>
      <c r="AO119" s="50"/>
      <c r="BL119" s="2"/>
      <c r="BM119" s="2"/>
      <c r="BN119" s="2"/>
      <c r="BO119" s="2"/>
      <c r="BP119" s="2"/>
      <c r="BQ119" s="2"/>
      <c r="BR119" s="2"/>
    </row>
    <row r="120" spans="1:70" ht="19.95" customHeight="1" x14ac:dyDescent="0.15">
      <c r="C120" s="51" t="s">
        <v>87</v>
      </c>
      <c r="D120" s="26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J120" s="42"/>
      <c r="AK120" s="42"/>
      <c r="AL120" s="42"/>
      <c r="AM120" s="43"/>
      <c r="AN120" s="50"/>
      <c r="AO120" s="50"/>
      <c r="BL120" s="2"/>
      <c r="BM120" s="2"/>
      <c r="BN120" s="2"/>
      <c r="BO120" s="2"/>
      <c r="BP120" s="2"/>
      <c r="BQ120" s="2"/>
      <c r="BR120" s="2"/>
    </row>
    <row r="121" spans="1:70" ht="19.95" customHeight="1" x14ac:dyDescent="0.15">
      <c r="C121" s="51" t="s">
        <v>88</v>
      </c>
      <c r="D121" s="26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42"/>
      <c r="AK121" s="42"/>
      <c r="AL121" s="42"/>
      <c r="AM121" s="43"/>
      <c r="AN121" s="50"/>
      <c r="AO121" s="50"/>
      <c r="BL121" s="2"/>
      <c r="BM121" s="2"/>
      <c r="BN121" s="2"/>
      <c r="BO121" s="2"/>
      <c r="BP121" s="2"/>
      <c r="BQ121" s="2"/>
      <c r="BR121" s="2"/>
    </row>
    <row r="122" spans="1:70" ht="13.5" customHeight="1" x14ac:dyDescent="0.15">
      <c r="C122" s="8"/>
      <c r="D122" s="9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42"/>
      <c r="AK122" s="42"/>
      <c r="AL122" s="42"/>
      <c r="AM122" s="43"/>
      <c r="AN122" s="50"/>
      <c r="AO122" s="50"/>
      <c r="BL122" s="2"/>
      <c r="BM122" s="2"/>
      <c r="BN122" s="2"/>
      <c r="BO122" s="2"/>
      <c r="BP122" s="2"/>
      <c r="BQ122" s="2"/>
      <c r="BR122" s="2"/>
    </row>
    <row r="123" spans="1:70" ht="13.5" customHeight="1" x14ac:dyDescent="0.15">
      <c r="C123" s="8"/>
      <c r="D123" s="9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42"/>
      <c r="AK123" s="42"/>
      <c r="AL123" s="42"/>
      <c r="AM123" s="43"/>
      <c r="AN123" s="50"/>
      <c r="AO123" s="50"/>
      <c r="BL123" s="2"/>
      <c r="BM123" s="2"/>
      <c r="BN123" s="2"/>
      <c r="BO123" s="2"/>
      <c r="BP123" s="2"/>
      <c r="BQ123" s="2"/>
      <c r="BR123" s="2"/>
    </row>
    <row r="124" spans="1:70" ht="13.5" customHeight="1" x14ac:dyDescent="0.15">
      <c r="C124" s="77"/>
      <c r="D124" s="9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42"/>
      <c r="AK124" s="42"/>
      <c r="AL124" s="42"/>
      <c r="AM124" s="43"/>
      <c r="AN124" s="50"/>
      <c r="AO124" s="50"/>
      <c r="BL124" s="2"/>
      <c r="BM124" s="2"/>
      <c r="BN124" s="2"/>
      <c r="BO124" s="2"/>
      <c r="BP124" s="2"/>
      <c r="BQ124" s="2"/>
      <c r="BR124" s="2"/>
    </row>
    <row r="125" spans="1:70" ht="13.5" customHeight="1" x14ac:dyDescent="0.15">
      <c r="C125" s="8"/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42"/>
      <c r="AK125" s="42"/>
      <c r="AL125" s="42"/>
      <c r="AM125" s="43"/>
      <c r="AN125" s="50"/>
      <c r="AO125" s="50"/>
      <c r="BL125" s="2"/>
      <c r="BM125" s="2"/>
      <c r="BN125" s="2"/>
      <c r="BO125" s="2"/>
      <c r="BP125" s="2"/>
      <c r="BQ125" s="2"/>
      <c r="BR125" s="2"/>
    </row>
    <row r="126" spans="1:70" ht="13.05" customHeight="1" x14ac:dyDescent="0.15">
      <c r="A126" s="28"/>
      <c r="B126" s="28"/>
      <c r="C126" s="29"/>
      <c r="D126" s="30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48"/>
      <c r="AK126" s="48"/>
      <c r="AL126" s="48"/>
      <c r="AM126" s="49"/>
      <c r="AN126" s="52"/>
      <c r="AO126" s="52"/>
      <c r="BL126" s="2"/>
      <c r="BM126" s="2"/>
      <c r="BN126" s="2"/>
      <c r="BO126" s="2"/>
      <c r="BP126" s="2"/>
      <c r="BQ126" s="2"/>
      <c r="BR126" s="2"/>
    </row>
    <row r="127" spans="1:70" ht="13.05" customHeight="1" x14ac:dyDescent="0.15">
      <c r="C127" s="8"/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42"/>
      <c r="AK127" s="42"/>
      <c r="AL127" s="42"/>
      <c r="AM127" s="43"/>
      <c r="AN127" s="50"/>
      <c r="AO127" s="50"/>
      <c r="BL127" s="2"/>
      <c r="BM127" s="2"/>
      <c r="BN127" s="2"/>
      <c r="BO127" s="2"/>
      <c r="BP127" s="2"/>
      <c r="BQ127" s="2"/>
      <c r="BR127" s="2"/>
    </row>
    <row r="128" spans="1:70" ht="13.5" customHeight="1" x14ac:dyDescent="0.25">
      <c r="C128" s="8"/>
      <c r="D128" s="9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33"/>
      <c r="AB128" s="33"/>
      <c r="AC128" s="33"/>
      <c r="AD128" s="33"/>
      <c r="AE128" s="33"/>
      <c r="AF128" s="33"/>
      <c r="AG128" s="33"/>
      <c r="AH128" s="10"/>
      <c r="AI128" s="10"/>
      <c r="AJ128" s="42"/>
      <c r="AK128" s="42"/>
      <c r="AL128" s="42"/>
      <c r="AM128" s="43"/>
      <c r="AN128" s="50"/>
      <c r="AO128" s="50"/>
      <c r="BL128" s="2"/>
      <c r="BM128" s="2"/>
      <c r="BN128" s="2"/>
      <c r="BO128" s="2"/>
      <c r="BP128" s="2"/>
      <c r="BQ128" s="2"/>
      <c r="BR128" s="2"/>
    </row>
    <row r="129" spans="2:70" ht="13.05" customHeight="1" x14ac:dyDescent="0.25">
      <c r="B129" s="194" t="s">
        <v>89</v>
      </c>
      <c r="C129" s="194"/>
      <c r="D129" s="77"/>
      <c r="E129" s="77"/>
      <c r="F129" s="77"/>
      <c r="G129" s="77"/>
      <c r="H129" s="77"/>
      <c r="I129" s="77"/>
      <c r="J129" s="51" t="s">
        <v>90</v>
      </c>
      <c r="Y129" s="51" t="s">
        <v>91</v>
      </c>
      <c r="Z129" s="2"/>
      <c r="AA129" s="2"/>
      <c r="AB129" s="2"/>
      <c r="AC129" s="2"/>
      <c r="AD129" s="2"/>
      <c r="AE129" s="2"/>
      <c r="AF129" s="2"/>
      <c r="AI129" s="33"/>
      <c r="AJ129" s="33"/>
      <c r="AK129" s="33"/>
      <c r="AL129" s="33"/>
      <c r="AX129" s="50"/>
      <c r="AY129" s="50"/>
      <c r="BL129" s="2"/>
      <c r="BM129" s="2"/>
      <c r="BN129" s="2"/>
      <c r="BO129" s="2"/>
      <c r="BP129" s="2"/>
      <c r="BQ129" s="2"/>
      <c r="BR129" s="2"/>
    </row>
    <row r="130" spans="2:70" ht="13.05" customHeight="1" x14ac:dyDescent="0.2">
      <c r="B130" s="194"/>
      <c r="C130" s="194"/>
      <c r="D130" s="77"/>
      <c r="E130" s="77"/>
      <c r="F130" s="77"/>
      <c r="G130" s="77"/>
      <c r="H130" s="77"/>
      <c r="I130" s="77"/>
      <c r="J130" s="260" t="str">
        <f>C144</f>
        <v>合田姫愛</v>
      </c>
      <c r="K130" s="261"/>
      <c r="L130" s="261"/>
      <c r="M130" s="261"/>
      <c r="N130" s="261"/>
      <c r="O130" s="261" t="str">
        <f>D144</f>
        <v>新宮中学校</v>
      </c>
      <c r="P130" s="261"/>
      <c r="Q130" s="261"/>
      <c r="R130" s="261"/>
      <c r="S130" s="261"/>
      <c r="T130" s="262"/>
      <c r="U130" s="182"/>
      <c r="V130" s="183"/>
      <c r="W130" s="183"/>
      <c r="Y130" s="260" t="str">
        <f>C141</f>
        <v>戸田妃葉璃</v>
      </c>
      <c r="Z130" s="261"/>
      <c r="AA130" s="261"/>
      <c r="AB130" s="261"/>
      <c r="AC130" s="261"/>
      <c r="AD130" s="261" t="str">
        <f>D141</f>
        <v>新宮バド同好会</v>
      </c>
      <c r="AE130" s="261"/>
      <c r="AF130" s="261"/>
      <c r="AG130" s="261"/>
      <c r="AH130" s="261"/>
      <c r="AI130" s="262"/>
      <c r="BL130" s="2"/>
      <c r="BM130" s="2"/>
      <c r="BN130" s="2"/>
      <c r="BO130" s="2"/>
      <c r="BP130" s="2"/>
      <c r="BQ130" s="2"/>
      <c r="BR130" s="2"/>
    </row>
    <row r="131" spans="2:70" ht="13.05" customHeight="1" x14ac:dyDescent="0.2">
      <c r="B131" s="194" t="s">
        <v>92</v>
      </c>
      <c r="C131" s="194"/>
      <c r="D131" s="77"/>
      <c r="E131" s="77"/>
      <c r="F131" s="77"/>
      <c r="G131" s="77"/>
      <c r="H131" s="77"/>
      <c r="I131" s="77"/>
      <c r="J131" s="263" t="str">
        <f>C145</f>
        <v>合田愛桜</v>
      </c>
      <c r="K131" s="264"/>
      <c r="L131" s="264"/>
      <c r="M131" s="264"/>
      <c r="N131" s="264"/>
      <c r="O131" s="264" t="str">
        <f>D145</f>
        <v>新宮中学校</v>
      </c>
      <c r="P131" s="264"/>
      <c r="Q131" s="264"/>
      <c r="R131" s="264"/>
      <c r="S131" s="264"/>
      <c r="T131" s="265"/>
      <c r="U131" s="182"/>
      <c r="V131" s="183"/>
      <c r="W131" s="183"/>
      <c r="Y131" s="263" t="str">
        <f>C142</f>
        <v>石川紫音</v>
      </c>
      <c r="Z131" s="264"/>
      <c r="AA131" s="264"/>
      <c r="AB131" s="264"/>
      <c r="AC131" s="264"/>
      <c r="AD131" s="264" t="str">
        <f>D142</f>
        <v>新宮バド同好会</v>
      </c>
      <c r="AE131" s="264"/>
      <c r="AF131" s="264"/>
      <c r="AG131" s="264"/>
      <c r="AH131" s="264"/>
      <c r="AI131" s="265"/>
      <c r="BL131" s="2"/>
      <c r="BM131" s="2"/>
      <c r="BN131" s="2"/>
      <c r="BO131" s="2"/>
      <c r="BP131" s="2"/>
      <c r="BQ131" s="2"/>
      <c r="BR131" s="2"/>
    </row>
    <row r="132" spans="2:70" ht="19.2" customHeight="1" x14ac:dyDescent="0.25">
      <c r="B132" s="194"/>
      <c r="C132" s="194"/>
      <c r="D132" s="77"/>
      <c r="E132" s="77"/>
      <c r="F132" s="77"/>
      <c r="G132" s="77"/>
      <c r="H132" s="77"/>
      <c r="I132" s="77"/>
      <c r="J132" s="81" t="s">
        <v>93</v>
      </c>
      <c r="K132" s="181"/>
      <c r="L132" s="181"/>
      <c r="M132" s="181"/>
      <c r="N132" s="181"/>
      <c r="O132" s="181"/>
      <c r="P132" s="181"/>
      <c r="Q132" s="181"/>
      <c r="R132" s="181"/>
      <c r="S132" s="33"/>
      <c r="T132" s="181"/>
      <c r="U132" s="181"/>
      <c r="V132" s="181"/>
      <c r="W132" s="181"/>
      <c r="Y132" s="81" t="s">
        <v>94</v>
      </c>
      <c r="Z132" s="181"/>
      <c r="AA132" s="181"/>
      <c r="AB132" s="181"/>
      <c r="AC132" s="181"/>
      <c r="AD132" s="181"/>
      <c r="AE132" s="181"/>
      <c r="AF132" s="181"/>
      <c r="AG132" s="181"/>
      <c r="AH132" s="33"/>
      <c r="BL132" s="2"/>
      <c r="BM132" s="2"/>
      <c r="BN132" s="2"/>
      <c r="BO132" s="2"/>
      <c r="BP132" s="2"/>
      <c r="BQ132" s="2"/>
      <c r="BR132" s="2"/>
    </row>
    <row r="133" spans="2:70" ht="13.05" customHeight="1" x14ac:dyDescent="0.2">
      <c r="B133" s="179"/>
      <c r="C133" s="179"/>
      <c r="D133" s="77"/>
      <c r="E133" s="77"/>
      <c r="F133" s="77"/>
      <c r="G133" s="77"/>
      <c r="H133" s="77"/>
      <c r="I133" s="77"/>
      <c r="J133" s="260" t="str">
        <f>C138</f>
        <v>合田亜里砂</v>
      </c>
      <c r="K133" s="261"/>
      <c r="L133" s="261"/>
      <c r="M133" s="261"/>
      <c r="N133" s="261"/>
      <c r="O133" s="261" t="str">
        <f>D138</f>
        <v>土居クラブ</v>
      </c>
      <c r="P133" s="261"/>
      <c r="Q133" s="261"/>
      <c r="R133" s="261"/>
      <c r="S133" s="261"/>
      <c r="T133" s="262"/>
      <c r="U133" s="182"/>
      <c r="V133" s="183"/>
      <c r="W133" s="183"/>
      <c r="Y133" s="260" t="str">
        <f>C150</f>
        <v>加藤陽夏</v>
      </c>
      <c r="Z133" s="261"/>
      <c r="AA133" s="261"/>
      <c r="AB133" s="261"/>
      <c r="AC133" s="261"/>
      <c r="AD133" s="261" t="str">
        <f>D150</f>
        <v>土居中学校</v>
      </c>
      <c r="AE133" s="261"/>
      <c r="AF133" s="261"/>
      <c r="AG133" s="261"/>
      <c r="AH133" s="261"/>
      <c r="AI133" s="262"/>
      <c r="BL133" s="2"/>
      <c r="BM133" s="2"/>
      <c r="BN133" s="2"/>
      <c r="BO133" s="2"/>
      <c r="BP133" s="2"/>
      <c r="BQ133" s="2"/>
      <c r="BR133" s="2"/>
    </row>
    <row r="134" spans="2:70" ht="13.05" customHeight="1" x14ac:dyDescent="0.25">
      <c r="B134" s="179"/>
      <c r="C134" s="179"/>
      <c r="D134" s="77"/>
      <c r="E134" s="77"/>
      <c r="F134" s="77"/>
      <c r="G134" s="77"/>
      <c r="H134" s="77"/>
      <c r="I134" s="77"/>
      <c r="J134" s="263" t="str">
        <f>C139</f>
        <v>川上梨絵</v>
      </c>
      <c r="K134" s="264"/>
      <c r="L134" s="264"/>
      <c r="M134" s="264"/>
      <c r="N134" s="264"/>
      <c r="O134" s="264" t="str">
        <f>D139</f>
        <v>土居クラブ</v>
      </c>
      <c r="P134" s="264"/>
      <c r="Q134" s="264"/>
      <c r="R134" s="264"/>
      <c r="S134" s="264"/>
      <c r="T134" s="265"/>
      <c r="U134" s="182"/>
      <c r="V134" s="183"/>
      <c r="W134" s="183"/>
      <c r="Y134" s="263" t="str">
        <f>C151</f>
        <v>滝本美音</v>
      </c>
      <c r="Z134" s="264"/>
      <c r="AA134" s="264"/>
      <c r="AB134" s="264"/>
      <c r="AC134" s="264"/>
      <c r="AD134" s="264" t="str">
        <f>D151</f>
        <v>土居中学校</v>
      </c>
      <c r="AE134" s="264"/>
      <c r="AF134" s="264"/>
      <c r="AG134" s="264"/>
      <c r="AH134" s="264"/>
      <c r="AI134" s="265"/>
      <c r="AJ134" s="11"/>
      <c r="AK134" s="11"/>
      <c r="AL134" s="11"/>
      <c r="AM134" s="11"/>
      <c r="AN134" s="11"/>
      <c r="AO134" s="11"/>
      <c r="AP134" s="11"/>
      <c r="AQ134" s="181"/>
      <c r="AR134" s="11"/>
      <c r="AS134" s="11"/>
      <c r="AT134" s="11"/>
      <c r="AU134" s="11"/>
      <c r="AV134" s="11"/>
      <c r="AW134" s="11"/>
      <c r="AX134" s="11"/>
      <c r="AY134" s="11"/>
      <c r="BL134" s="2"/>
      <c r="BM134" s="2"/>
      <c r="BN134" s="2"/>
      <c r="BO134" s="2"/>
      <c r="BP134" s="2"/>
      <c r="BQ134" s="2"/>
      <c r="BR134" s="2"/>
    </row>
    <row r="135" spans="2:70" ht="13.05" customHeight="1" x14ac:dyDescent="0.2">
      <c r="C135" s="7"/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266"/>
      <c r="AI135" s="266"/>
      <c r="AJ135" s="37"/>
      <c r="AK135" s="40"/>
      <c r="AL135" s="40"/>
      <c r="AM135" s="40"/>
      <c r="AN135" s="40"/>
      <c r="AR135" s="50"/>
      <c r="BL135" s="2"/>
      <c r="BM135" s="2"/>
      <c r="BN135" s="2"/>
      <c r="BO135" s="2"/>
      <c r="BP135" s="2"/>
      <c r="BQ135" s="2"/>
      <c r="BR135" s="2"/>
    </row>
    <row r="136" spans="2:70" ht="13.5" customHeight="1" x14ac:dyDescent="0.15">
      <c r="B136" s="11"/>
      <c r="C136" s="207" t="s">
        <v>95</v>
      </c>
      <c r="D136" s="208"/>
      <c r="E136" s="238" t="str">
        <f>C138</f>
        <v>合田亜里砂</v>
      </c>
      <c r="F136" s="239"/>
      <c r="G136" s="239"/>
      <c r="H136" s="240"/>
      <c r="I136" s="241" t="str">
        <f>C141</f>
        <v>戸田妃葉璃</v>
      </c>
      <c r="J136" s="239"/>
      <c r="K136" s="239"/>
      <c r="L136" s="240"/>
      <c r="M136" s="241" t="str">
        <f>C144</f>
        <v>合田姫愛</v>
      </c>
      <c r="N136" s="239"/>
      <c r="O136" s="239"/>
      <c r="P136" s="240"/>
      <c r="Q136" s="241" t="str">
        <f>C147</f>
        <v>石川紅亜</v>
      </c>
      <c r="R136" s="239"/>
      <c r="S136" s="239"/>
      <c r="T136" s="240"/>
      <c r="U136" s="241" t="str">
        <f>C150</f>
        <v>加藤陽夏</v>
      </c>
      <c r="V136" s="239"/>
      <c r="W136" s="239"/>
      <c r="X136" s="240"/>
      <c r="Y136" s="243" t="s">
        <v>22</v>
      </c>
      <c r="Z136" s="244"/>
      <c r="AA136" s="244"/>
      <c r="AB136" s="245"/>
      <c r="AC136" s="116"/>
      <c r="AD136" s="267" t="s">
        <v>23</v>
      </c>
      <c r="AE136" s="268"/>
      <c r="AF136" s="246" t="s">
        <v>24</v>
      </c>
      <c r="AG136" s="248"/>
      <c r="AH136" s="247"/>
      <c r="AI136" s="249" t="s">
        <v>25</v>
      </c>
      <c r="AJ136" s="250"/>
      <c r="AK136" s="251"/>
      <c r="AL136" s="128"/>
      <c r="AM136" s="128"/>
      <c r="BL136" s="2"/>
      <c r="BM136" s="2"/>
      <c r="BN136" s="2"/>
      <c r="BO136" s="2"/>
      <c r="BP136" s="2"/>
      <c r="BQ136" s="2"/>
      <c r="BR136" s="2"/>
    </row>
    <row r="137" spans="2:70" ht="13.5" customHeight="1" x14ac:dyDescent="0.15">
      <c r="B137" s="11"/>
      <c r="C137" s="209"/>
      <c r="D137" s="210"/>
      <c r="E137" s="252" t="str">
        <f>C139</f>
        <v>川上梨絵</v>
      </c>
      <c r="F137" s="253"/>
      <c r="G137" s="253"/>
      <c r="H137" s="254"/>
      <c r="I137" s="255" t="str">
        <f>C142</f>
        <v>石川紫音</v>
      </c>
      <c r="J137" s="253"/>
      <c r="K137" s="253"/>
      <c r="L137" s="254"/>
      <c r="M137" s="255" t="str">
        <f>C145</f>
        <v>合田愛桜</v>
      </c>
      <c r="N137" s="253"/>
      <c r="O137" s="253"/>
      <c r="P137" s="254"/>
      <c r="Q137" s="255" t="str">
        <f>C148</f>
        <v>村上杏梨</v>
      </c>
      <c r="R137" s="253"/>
      <c r="S137" s="253"/>
      <c r="T137" s="254"/>
      <c r="U137" s="255" t="str">
        <f>C151</f>
        <v>滝本美音</v>
      </c>
      <c r="V137" s="253"/>
      <c r="W137" s="253"/>
      <c r="X137" s="254"/>
      <c r="Y137" s="257" t="s">
        <v>26</v>
      </c>
      <c r="Z137" s="258"/>
      <c r="AA137" s="258"/>
      <c r="AB137" s="259"/>
      <c r="AC137" s="116"/>
      <c r="AD137" s="90" t="s">
        <v>27</v>
      </c>
      <c r="AE137" s="91" t="s">
        <v>28</v>
      </c>
      <c r="AF137" s="90" t="s">
        <v>29</v>
      </c>
      <c r="AG137" s="91" t="s">
        <v>30</v>
      </c>
      <c r="AH137" s="101" t="s">
        <v>31</v>
      </c>
      <c r="AI137" s="91" t="s">
        <v>29</v>
      </c>
      <c r="AJ137" s="91" t="s">
        <v>30</v>
      </c>
      <c r="AK137" s="101" t="s">
        <v>31</v>
      </c>
      <c r="AL137" s="128"/>
      <c r="AM137" s="128"/>
      <c r="BL137" s="2"/>
      <c r="BM137" s="2"/>
      <c r="BN137" s="2"/>
      <c r="BO137" s="2"/>
      <c r="BP137" s="2"/>
      <c r="BQ137" s="2"/>
      <c r="BR137" s="2"/>
    </row>
    <row r="138" spans="2:70" ht="12.45" customHeight="1" x14ac:dyDescent="0.15">
      <c r="B138" s="237" t="s">
        <v>96</v>
      </c>
      <c r="C138" s="58" t="s">
        <v>97</v>
      </c>
      <c r="D138" s="59" t="s">
        <v>98</v>
      </c>
      <c r="E138" s="315"/>
      <c r="F138" s="316"/>
      <c r="G138" s="316"/>
      <c r="H138" s="317"/>
      <c r="I138" s="401">
        <v>15</v>
      </c>
      <c r="J138" s="319" t="str">
        <f>IF(I138="","","-")</f>
        <v>-</v>
      </c>
      <c r="K138" s="402">
        <v>7</v>
      </c>
      <c r="L138" s="321" t="str">
        <f>IF(I138&lt;&gt;"",IF(I138&gt;K138,IF(I139&gt;K139,"○",IF(I140&gt;K140,"○","×")),IF(I139&gt;K139,IF(I140&gt;K140,"○","×"),"×")),"")</f>
        <v>○</v>
      </c>
      <c r="M138" s="401">
        <v>14</v>
      </c>
      <c r="N138" s="319" t="str">
        <f t="shared" ref="N138:N143" si="16">IF(M138="","","-")</f>
        <v>-</v>
      </c>
      <c r="O138" s="403">
        <v>16</v>
      </c>
      <c r="P138" s="321" t="str">
        <f>IF(M138&lt;&gt;"",IF(M138&gt;O138,IF(M139&gt;O139,"○",IF(M140&gt;O140,"○","×")),IF(M139&gt;O139,IF(M140&gt;O140,"○","×"),"×")),"")</f>
        <v>×</v>
      </c>
      <c r="Q138" s="401">
        <v>15</v>
      </c>
      <c r="R138" s="322" t="str">
        <f t="shared" ref="R138:R146" si="17">IF(Q138="","","-")</f>
        <v>-</v>
      </c>
      <c r="S138" s="403">
        <v>2</v>
      </c>
      <c r="T138" s="321" t="str">
        <f>IF(Q138&lt;&gt;"",IF(Q138&gt;S138,IF(Q139&gt;S139,"○",IF(Q140&gt;S140,"○","×")),IF(Q139&gt;S139,IF(Q140&gt;S140,"○","×"),"×")),"")</f>
        <v>○</v>
      </c>
      <c r="U138" s="401">
        <v>15</v>
      </c>
      <c r="V138" s="322" t="str">
        <f t="shared" ref="V138:V149" si="18">IF(U138="","","-")</f>
        <v>-</v>
      </c>
      <c r="W138" s="403">
        <v>3</v>
      </c>
      <c r="X138" s="374" t="str">
        <f>IF(U138&lt;&gt;"",IF(U138&gt;W138,IF(U139&gt;W139,"○",IF(U140&gt;W140,"○","×")),IF(U139&gt;W139,IF(U140&gt;W140,"○","×"),"×")),"")</f>
        <v>○</v>
      </c>
      <c r="Y138" s="195">
        <f>RANK(AL139,AL138:AL151)</f>
        <v>2</v>
      </c>
      <c r="Z138" s="196"/>
      <c r="AA138" s="196"/>
      <c r="AB138" s="197"/>
      <c r="AC138" s="116"/>
      <c r="AD138" s="117"/>
      <c r="AE138" s="103"/>
      <c r="AF138" s="118"/>
      <c r="AG138" s="119"/>
      <c r="AH138" s="104"/>
      <c r="AI138" s="103"/>
      <c r="AJ138" s="103"/>
      <c r="AK138" s="104"/>
      <c r="AL138" s="129"/>
      <c r="AM138" s="129"/>
      <c r="BL138" s="2"/>
      <c r="BM138" s="2"/>
      <c r="BN138" s="2"/>
      <c r="BO138" s="2"/>
      <c r="BP138" s="2"/>
      <c r="BQ138" s="2"/>
      <c r="BR138" s="2"/>
    </row>
    <row r="139" spans="2:70" ht="12.45" customHeight="1" x14ac:dyDescent="0.15">
      <c r="B139" s="237"/>
      <c r="C139" s="58" t="s">
        <v>99</v>
      </c>
      <c r="D139" s="59" t="s">
        <v>98</v>
      </c>
      <c r="E139" s="325"/>
      <c r="F139" s="326"/>
      <c r="G139" s="326"/>
      <c r="H139" s="327"/>
      <c r="I139" s="401">
        <v>15</v>
      </c>
      <c r="J139" s="319" t="str">
        <f>IF(I139="","","-")</f>
        <v>-</v>
      </c>
      <c r="K139" s="402">
        <v>5</v>
      </c>
      <c r="L139" s="328"/>
      <c r="M139" s="401">
        <v>15</v>
      </c>
      <c r="N139" s="319" t="str">
        <f t="shared" si="16"/>
        <v>-</v>
      </c>
      <c r="O139" s="402">
        <v>9</v>
      </c>
      <c r="P139" s="328"/>
      <c r="Q139" s="401">
        <v>15</v>
      </c>
      <c r="R139" s="319" t="str">
        <f t="shared" si="17"/>
        <v>-</v>
      </c>
      <c r="S139" s="402">
        <v>3</v>
      </c>
      <c r="T139" s="328"/>
      <c r="U139" s="401">
        <v>15</v>
      </c>
      <c r="V139" s="319" t="str">
        <f t="shared" si="18"/>
        <v>-</v>
      </c>
      <c r="W139" s="402">
        <v>3</v>
      </c>
      <c r="X139" s="362"/>
      <c r="Y139" s="198"/>
      <c r="Z139" s="199"/>
      <c r="AA139" s="199"/>
      <c r="AB139" s="200"/>
      <c r="AC139" s="116"/>
      <c r="AD139" s="117">
        <f>COUNTIF(E138:X140,"○")</f>
        <v>3</v>
      </c>
      <c r="AE139" s="103">
        <f>COUNTIF(E138:X140,"×")</f>
        <v>1</v>
      </c>
      <c r="AF139" s="118">
        <f>(IF((E138&gt;G138),1,0))+(IF((E139&gt;G139),1,0))+(IF((E140&gt;G140),1,0))+(IF((I138&gt;K138),1,0))+(IF((I139&gt;K139),1,0))+(IF((I140&gt;K140),1,0))+(IF((M138&gt;O138),1,0))+(IF((M139&gt;O139),1,0))+(IF((M140&gt;O140),1,0))+(IF((Q138&gt;S138),1,0))+(IF((Q139&gt;S139),1,0))+(IF((Q140&gt;S140),1,0))+(IF((U138&gt;W138),1,0))+(IF((U139&gt;W139),1,0))+(IF((U140&gt;W140),1,0))</f>
        <v>7</v>
      </c>
      <c r="AG139" s="119">
        <f>(IF((E138&lt;G138),1,0))+(IF((E139&lt;G139),1,0))+(IF((E140&lt;G140),1,0))+(IF((I138&lt;K138),1,0))+(IF((I139&lt;K139),1,0))+(IF((I140&lt;K140),1,0))+(IF((M138&lt;O138),1,0))+(IF((M139&lt;O139),1,0))+(IF((M140&lt;O140),1,0))+(IF((Q138&lt;S138),1,0))+(IF((Q139&lt;S139),1,0))+(IF((Q140&lt;S140),1,0))+(IF((U138&lt;W138),1,0))+(IF((U139&lt;W139),1,0))+(IF((U140&lt;W140),1,0))</f>
        <v>2</v>
      </c>
      <c r="AH139" s="130">
        <f>AF139-AG139</f>
        <v>5</v>
      </c>
      <c r="AI139" s="103">
        <f>SUM(E138:E140,I138:I140,M138:M140,Q138:Q140,U138:U140)</f>
        <v>131</v>
      </c>
      <c r="AJ139" s="103">
        <f>SUM(G138:G140,K138:K140,O138:O140,S138:S140,W138:W140)</f>
        <v>63</v>
      </c>
      <c r="AK139" s="104">
        <f>AI139-AJ139</f>
        <v>68</v>
      </c>
      <c r="AL139" s="230">
        <f>(AD139-AE139)*1000+(AH139)*100+AK139</f>
        <v>2568</v>
      </c>
      <c r="AM139" s="231"/>
      <c r="BL139" s="2"/>
      <c r="BM139" s="2"/>
      <c r="BN139" s="2"/>
      <c r="BO139" s="2"/>
      <c r="BP139" s="2"/>
      <c r="BQ139" s="2"/>
      <c r="BR139" s="2"/>
    </row>
    <row r="140" spans="2:70" ht="12.45" customHeight="1" x14ac:dyDescent="0.15">
      <c r="B140" s="237"/>
      <c r="C140" s="60"/>
      <c r="D140" s="27"/>
      <c r="E140" s="330"/>
      <c r="F140" s="331"/>
      <c r="G140" s="331"/>
      <c r="H140" s="332"/>
      <c r="I140" s="404"/>
      <c r="J140" s="319" t="str">
        <f>IF(I140="","","-")</f>
        <v/>
      </c>
      <c r="K140" s="405"/>
      <c r="L140" s="335"/>
      <c r="M140" s="404">
        <v>12</v>
      </c>
      <c r="N140" s="336" t="str">
        <f t="shared" si="16"/>
        <v>-</v>
      </c>
      <c r="O140" s="405">
        <v>15</v>
      </c>
      <c r="P140" s="328"/>
      <c r="Q140" s="401"/>
      <c r="R140" s="319" t="str">
        <f t="shared" si="17"/>
        <v/>
      </c>
      <c r="S140" s="402"/>
      <c r="T140" s="328"/>
      <c r="U140" s="401"/>
      <c r="V140" s="319" t="str">
        <f t="shared" si="18"/>
        <v/>
      </c>
      <c r="W140" s="402"/>
      <c r="X140" s="362"/>
      <c r="Y140" s="132">
        <f>AD139</f>
        <v>3</v>
      </c>
      <c r="Z140" s="133" t="s">
        <v>27</v>
      </c>
      <c r="AA140" s="133">
        <f>AE139</f>
        <v>1</v>
      </c>
      <c r="AB140" s="136" t="s">
        <v>28</v>
      </c>
      <c r="AC140" s="116"/>
      <c r="AD140" s="117"/>
      <c r="AE140" s="103"/>
      <c r="AF140" s="118"/>
      <c r="AG140" s="119"/>
      <c r="AH140" s="104"/>
      <c r="AI140" s="103"/>
      <c r="AJ140" s="103"/>
      <c r="AK140" s="104"/>
      <c r="AL140" s="131"/>
      <c r="AM140" s="107"/>
      <c r="BL140" s="2"/>
      <c r="BM140" s="2"/>
      <c r="BN140" s="2"/>
      <c r="BO140" s="2"/>
      <c r="BP140" s="2"/>
      <c r="BQ140" s="2"/>
      <c r="BR140" s="2"/>
    </row>
    <row r="141" spans="2:70" ht="12.45" customHeight="1" x14ac:dyDescent="0.15">
      <c r="B141" s="232" t="s">
        <v>100</v>
      </c>
      <c r="C141" s="58" t="s">
        <v>101</v>
      </c>
      <c r="D141" s="61" t="s">
        <v>102</v>
      </c>
      <c r="E141" s="337">
        <f>IF(K138="","",K138)</f>
        <v>7</v>
      </c>
      <c r="F141" s="319" t="str">
        <f t="shared" ref="F141:F152" si="19">IF(E141="","","-")</f>
        <v>-</v>
      </c>
      <c r="G141" s="338">
        <f>IF(I138="","",I138)</f>
        <v>15</v>
      </c>
      <c r="H141" s="339" t="str">
        <f>IF(L138="","",IF(L138="○","×",IF(L138="×","○")))</f>
        <v>×</v>
      </c>
      <c r="I141" s="340"/>
      <c r="J141" s="341"/>
      <c r="K141" s="341"/>
      <c r="L141" s="342"/>
      <c r="M141" s="401">
        <v>13</v>
      </c>
      <c r="N141" s="319" t="str">
        <f t="shared" si="16"/>
        <v>-</v>
      </c>
      <c r="O141" s="402">
        <v>15</v>
      </c>
      <c r="P141" s="343" t="str">
        <f>IF(M141&lt;&gt;"",IF(M141&gt;O141,IF(M142&gt;O142,"○",IF(M143&gt;O143,"○","×")),IF(M142&gt;O142,IF(M143&gt;O143,"○","×"),"×")),"")</f>
        <v>×</v>
      </c>
      <c r="Q141" s="406">
        <v>15</v>
      </c>
      <c r="R141" s="345" t="str">
        <f t="shared" si="17"/>
        <v>-</v>
      </c>
      <c r="S141" s="407">
        <v>5</v>
      </c>
      <c r="T141" s="343" t="str">
        <f>IF(Q141&lt;&gt;"",IF(Q141&gt;S141,IF(Q142&gt;S142,"○",IF(Q143&gt;S143,"○","×")),IF(Q142&gt;S142,IF(Q143&gt;S143,"○","×"),"×")),"")</f>
        <v>○</v>
      </c>
      <c r="U141" s="406">
        <v>10</v>
      </c>
      <c r="V141" s="345" t="str">
        <f t="shared" si="18"/>
        <v>-</v>
      </c>
      <c r="W141" s="407">
        <v>15</v>
      </c>
      <c r="X141" s="361" t="str">
        <f>IF(U141&lt;&gt;"",IF(U141&gt;W141,IF(U142&gt;W142,"○",IF(U143&gt;W143,"○","×")),IF(U142&gt;W142,IF(U143&gt;W143,"○","×"),"×")),"")</f>
        <v>○</v>
      </c>
      <c r="Y141" s="195">
        <f>RANK(AL142,AL138:AL151)</f>
        <v>3</v>
      </c>
      <c r="Z141" s="196"/>
      <c r="AA141" s="196"/>
      <c r="AB141" s="197"/>
      <c r="AC141" s="116"/>
      <c r="AD141" s="120"/>
      <c r="AE141" s="109"/>
      <c r="AF141" s="121"/>
      <c r="AG141" s="122"/>
      <c r="AH141" s="110"/>
      <c r="AI141" s="109"/>
      <c r="AJ141" s="109"/>
      <c r="AK141" s="110"/>
      <c r="AL141" s="131"/>
      <c r="AM141" s="107"/>
      <c r="BL141" s="2"/>
      <c r="BM141" s="2"/>
      <c r="BN141" s="2"/>
      <c r="BO141" s="2"/>
      <c r="BP141" s="2"/>
      <c r="BQ141" s="2"/>
      <c r="BR141" s="2"/>
    </row>
    <row r="142" spans="2:70" ht="12.45" customHeight="1" x14ac:dyDescent="0.15">
      <c r="B142" s="233"/>
      <c r="C142" s="58" t="s">
        <v>103</v>
      </c>
      <c r="D142" s="59" t="s">
        <v>102</v>
      </c>
      <c r="E142" s="337">
        <f>IF(K139="","",K139)</f>
        <v>5</v>
      </c>
      <c r="F142" s="319" t="str">
        <f t="shared" si="19"/>
        <v>-</v>
      </c>
      <c r="G142" s="338">
        <f>IF(I139="","",I139)</f>
        <v>15</v>
      </c>
      <c r="H142" s="348" t="str">
        <f>IF(J139="","",J139)</f>
        <v>-</v>
      </c>
      <c r="I142" s="349"/>
      <c r="J142" s="326"/>
      <c r="K142" s="326"/>
      <c r="L142" s="327"/>
      <c r="M142" s="401">
        <v>8</v>
      </c>
      <c r="N142" s="319" t="str">
        <f t="shared" si="16"/>
        <v>-</v>
      </c>
      <c r="O142" s="402">
        <v>15</v>
      </c>
      <c r="P142" s="328"/>
      <c r="Q142" s="401">
        <v>15</v>
      </c>
      <c r="R142" s="319" t="str">
        <f t="shared" si="17"/>
        <v>-</v>
      </c>
      <c r="S142" s="402">
        <v>8</v>
      </c>
      <c r="T142" s="328"/>
      <c r="U142" s="401">
        <v>15</v>
      </c>
      <c r="V142" s="319" t="str">
        <f t="shared" si="18"/>
        <v>-</v>
      </c>
      <c r="W142" s="402">
        <v>5</v>
      </c>
      <c r="X142" s="362"/>
      <c r="Y142" s="198"/>
      <c r="Z142" s="199"/>
      <c r="AA142" s="199"/>
      <c r="AB142" s="200"/>
      <c r="AC142" s="116"/>
      <c r="AD142" s="117">
        <f>COUNTIF(E141:X143,"○")</f>
        <v>2</v>
      </c>
      <c r="AE142" s="103">
        <f>COUNTIF(E141:X143,"×")</f>
        <v>2</v>
      </c>
      <c r="AF142" s="118">
        <f>(IF((E141&gt;G141),1,0))+(IF((E142&gt;G142),1,0))+(IF((E143&gt;G143),1,0))+(IF((I141&gt;K141),1,0))+(IF((I142&gt;K142),1,0))+(IF((I143&gt;K143),1,0))+(IF((M141&gt;O141),1,0))+(IF((M142&gt;O142),1,0))+(IF((M143&gt;O143),1,0))+(IF((Q141&gt;S141),1,0))+(IF((Q142&gt;S142),1,0))+(IF((Q143&gt;S143),1,0))+(IF((U141&gt;W141),1,0))+(IF((U142&gt;W142),1,0))+(IF((U143&gt;W143),1,0))</f>
        <v>4</v>
      </c>
      <c r="AG142" s="119">
        <f>(IF((E141&lt;G141),1,0))+(IF((E142&lt;G142),1,0))+(IF((E143&lt;G143),1,0))+(IF((I141&lt;K141),1,0))+(IF((I142&lt;K142),1,0))+(IF((I143&lt;K143),1,0))+(IF((M141&lt;O141),1,0))+(IF((M142&lt;O142),1,0))+(IF((M143&lt;O143),1,0))+(IF((Q141&lt;S141),1,0))+(IF((Q142&lt;S142),1,0))+(IF((Q143&lt;S143),1,0))+(IF((U141&lt;W141),1,0))+(IF((U142&lt;W142),1,0))+(IF((U143&lt;W143),1,0))</f>
        <v>5</v>
      </c>
      <c r="AH142" s="130">
        <f>AF142-AG142</f>
        <v>-1</v>
      </c>
      <c r="AI142" s="103">
        <f>SUM(E141:E143,I141:I143,M141:M143,Q141:Q143,U141:U143)</f>
        <v>103</v>
      </c>
      <c r="AJ142" s="103">
        <f>SUM(G141:G143,K141:K143,O141:O143,S141:S143,W141:W143)</f>
        <v>102</v>
      </c>
      <c r="AK142" s="104">
        <f>AI142-AJ142</f>
        <v>1</v>
      </c>
      <c r="AL142" s="230">
        <f>(AD142-AE142)*1000+(AH142)*100+AK142</f>
        <v>-99</v>
      </c>
      <c r="AM142" s="231"/>
      <c r="BL142" s="2"/>
      <c r="BM142" s="2"/>
      <c r="BN142" s="2"/>
      <c r="BO142" s="2"/>
      <c r="BP142" s="2"/>
      <c r="BQ142" s="2"/>
      <c r="BR142" s="2"/>
    </row>
    <row r="143" spans="2:70" ht="12.45" customHeight="1" x14ac:dyDescent="0.15">
      <c r="B143" s="233"/>
      <c r="C143" s="60"/>
      <c r="D143" s="41"/>
      <c r="E143" s="350" t="str">
        <f>IF(K140="","",K140)</f>
        <v/>
      </c>
      <c r="F143" s="319" t="str">
        <f t="shared" si="19"/>
        <v/>
      </c>
      <c r="G143" s="351" t="str">
        <f>IF(I140="","",I140)</f>
        <v/>
      </c>
      <c r="H143" s="352" t="str">
        <f>IF(J140="","",J140)</f>
        <v/>
      </c>
      <c r="I143" s="353"/>
      <c r="J143" s="331"/>
      <c r="K143" s="331"/>
      <c r="L143" s="332"/>
      <c r="M143" s="404"/>
      <c r="N143" s="319" t="str">
        <f t="shared" si="16"/>
        <v/>
      </c>
      <c r="O143" s="405"/>
      <c r="P143" s="335"/>
      <c r="Q143" s="404"/>
      <c r="R143" s="336" t="str">
        <f t="shared" si="17"/>
        <v/>
      </c>
      <c r="S143" s="405"/>
      <c r="T143" s="335"/>
      <c r="U143" s="404">
        <v>15</v>
      </c>
      <c r="V143" s="336" t="str">
        <f t="shared" si="18"/>
        <v>-</v>
      </c>
      <c r="W143" s="405">
        <v>9</v>
      </c>
      <c r="X143" s="362"/>
      <c r="Y143" s="132">
        <f>AD142</f>
        <v>2</v>
      </c>
      <c r="Z143" s="133" t="s">
        <v>27</v>
      </c>
      <c r="AA143" s="133">
        <f>AE142</f>
        <v>2</v>
      </c>
      <c r="AB143" s="136" t="s">
        <v>28</v>
      </c>
      <c r="AC143" s="116"/>
      <c r="AD143" s="123"/>
      <c r="AE143" s="112"/>
      <c r="AF143" s="124"/>
      <c r="AG143" s="125"/>
      <c r="AH143" s="113"/>
      <c r="AI143" s="112"/>
      <c r="AJ143" s="112"/>
      <c r="AK143" s="113"/>
      <c r="AL143" s="131"/>
      <c r="AM143" s="107"/>
      <c r="BL143" s="2"/>
      <c r="BM143" s="2"/>
      <c r="BN143" s="2"/>
      <c r="BO143" s="2"/>
      <c r="BP143" s="2"/>
      <c r="BQ143" s="2"/>
      <c r="BR143" s="2"/>
    </row>
    <row r="144" spans="2:70" ht="12.45" customHeight="1" x14ac:dyDescent="0.15">
      <c r="B144" s="233"/>
      <c r="C144" s="62" t="s">
        <v>104</v>
      </c>
      <c r="D144" s="61" t="s">
        <v>45</v>
      </c>
      <c r="E144" s="337">
        <f>IF(O138="","",O138)</f>
        <v>16</v>
      </c>
      <c r="F144" s="345" t="str">
        <f t="shared" si="19"/>
        <v>-</v>
      </c>
      <c r="G144" s="338">
        <f>IF(M138="","",M138)</f>
        <v>14</v>
      </c>
      <c r="H144" s="339" t="str">
        <f>IF(P138="","",IF(P138="○","×",IF(P138="×","○")))</f>
        <v>○</v>
      </c>
      <c r="I144" s="354">
        <f>IF(O141="","",O141)</f>
        <v>15</v>
      </c>
      <c r="J144" s="319" t="str">
        <f t="shared" ref="J144:J152" si="20">IF(I144="","","-")</f>
        <v>-</v>
      </c>
      <c r="K144" s="338">
        <f>IF(M141="","",M141)</f>
        <v>13</v>
      </c>
      <c r="L144" s="339" t="str">
        <f>IF(P141="","",IF(P141="○","×",IF(P141="×","○")))</f>
        <v>○</v>
      </c>
      <c r="M144" s="340"/>
      <c r="N144" s="341"/>
      <c r="O144" s="341"/>
      <c r="P144" s="342"/>
      <c r="Q144" s="401">
        <v>15</v>
      </c>
      <c r="R144" s="319" t="str">
        <f t="shared" si="17"/>
        <v>-</v>
      </c>
      <c r="S144" s="402">
        <v>2</v>
      </c>
      <c r="T144" s="328" t="str">
        <f>IF(Q144&lt;&gt;"",IF(Q144&gt;S144,IF(Q145&gt;S145,"○",IF(Q146&gt;S146,"○","×")),IF(Q145&gt;S145,IF(Q146&gt;S146,"○","×"),"×")),"")</f>
        <v>○</v>
      </c>
      <c r="U144" s="401">
        <v>15</v>
      </c>
      <c r="V144" s="319" t="str">
        <f t="shared" si="18"/>
        <v>-</v>
      </c>
      <c r="W144" s="402">
        <v>1</v>
      </c>
      <c r="X144" s="361" t="str">
        <f>IF(U144&lt;&gt;"",IF(U144&gt;W144,IF(U145&gt;W145,"○",IF(U146&gt;W146,"○","×")),IF(U145&gt;W145,IF(U146&gt;W146,"○","×"),"×")),"")</f>
        <v>○</v>
      </c>
      <c r="Y144" s="195">
        <f>RANK(AL145,AL138:AL151)</f>
        <v>1</v>
      </c>
      <c r="Z144" s="196"/>
      <c r="AA144" s="196"/>
      <c r="AB144" s="197"/>
      <c r="AC144" s="116"/>
      <c r="AD144" s="117"/>
      <c r="AE144" s="103"/>
      <c r="AF144" s="118"/>
      <c r="AG144" s="119"/>
      <c r="AH144" s="104"/>
      <c r="AI144" s="103"/>
      <c r="AJ144" s="103"/>
      <c r="AK144" s="104"/>
      <c r="AL144" s="131"/>
      <c r="AM144" s="107"/>
      <c r="BL144" s="2"/>
      <c r="BM144" s="2"/>
      <c r="BN144" s="2"/>
      <c r="BO144" s="2"/>
      <c r="BP144" s="2"/>
      <c r="BQ144" s="2"/>
      <c r="BR144" s="2"/>
    </row>
    <row r="145" spans="1:70" ht="12.45" customHeight="1" x14ac:dyDescent="0.15">
      <c r="B145" s="233"/>
      <c r="C145" s="62" t="s">
        <v>105</v>
      </c>
      <c r="D145" s="59" t="s">
        <v>45</v>
      </c>
      <c r="E145" s="337">
        <f>IF(O139="","",O139)</f>
        <v>9</v>
      </c>
      <c r="F145" s="319" t="str">
        <f t="shared" si="19"/>
        <v>-</v>
      </c>
      <c r="G145" s="338">
        <f>IF(M139="","",M139)</f>
        <v>15</v>
      </c>
      <c r="H145" s="348" t="str">
        <f>IF(J142="","",J142)</f>
        <v/>
      </c>
      <c r="I145" s="354">
        <f>IF(O142="","",O142)</f>
        <v>15</v>
      </c>
      <c r="J145" s="319" t="str">
        <f t="shared" si="20"/>
        <v>-</v>
      </c>
      <c r="K145" s="338">
        <f>IF(M142="","",M142)</f>
        <v>8</v>
      </c>
      <c r="L145" s="348" t="str">
        <f>IF(N142="","",N142)</f>
        <v>-</v>
      </c>
      <c r="M145" s="349"/>
      <c r="N145" s="326"/>
      <c r="O145" s="326"/>
      <c r="P145" s="327"/>
      <c r="Q145" s="401">
        <v>15</v>
      </c>
      <c r="R145" s="319" t="str">
        <f t="shared" si="17"/>
        <v>-</v>
      </c>
      <c r="S145" s="402">
        <v>4</v>
      </c>
      <c r="T145" s="328"/>
      <c r="U145" s="401">
        <v>15</v>
      </c>
      <c r="V145" s="319" t="str">
        <f t="shared" si="18"/>
        <v>-</v>
      </c>
      <c r="W145" s="402">
        <v>4</v>
      </c>
      <c r="X145" s="362"/>
      <c r="Y145" s="198"/>
      <c r="Z145" s="199"/>
      <c r="AA145" s="199"/>
      <c r="AB145" s="200"/>
      <c r="AC145" s="116"/>
      <c r="AD145" s="117">
        <f>COUNTIF(E144:X146,"○")</f>
        <v>4</v>
      </c>
      <c r="AE145" s="103">
        <f>COUNTIF(E144:X146,"×")</f>
        <v>0</v>
      </c>
      <c r="AF145" s="118">
        <f>(IF((E144&gt;G144),1,0))+(IF((E145&gt;G145),1,0))+(IF((E146&gt;G146),1,0))+(IF((I144&gt;K144),1,0))+(IF((I145&gt;K145),1,0))+(IF((I146&gt;K146),1,0))+(IF((M144&gt;O144),1,0))+(IF((M145&gt;O145),1,0))+(IF((M146&gt;O146),1,0))+(IF((Q144&gt;S144),1,0))+(IF((Q145&gt;S145),1,0))+(IF((Q146&gt;S146),1,0))+(IF((U144&gt;W144),1,0))+(IF((U145&gt;W145),1,0))+(IF((U146&gt;W146),1,0))</f>
        <v>8</v>
      </c>
      <c r="AG145" s="119">
        <f>(IF((E144&lt;G144),1,0))+(IF((E145&lt;G145),1,0))+(IF((E146&lt;G146),1,0))+(IF((I144&lt;K144),1,0))+(IF((I145&lt;K145),1,0))+(IF((I146&lt;K146),1,0))+(IF((M144&lt;O144),1,0))+(IF((M145&lt;O145),1,0))+(IF((M146&lt;O146),1,0))+(IF((Q144&lt;S144),1,0))+(IF((Q145&lt;S145),1,0))+(IF((Q146&lt;S146),1,0))+(IF((U144&lt;W144),1,0))+(IF((U145&lt;W145),1,0))+(IF((U146&lt;W146),1,0))</f>
        <v>1</v>
      </c>
      <c r="AH145" s="130">
        <f>AF145-AG145</f>
        <v>7</v>
      </c>
      <c r="AI145" s="103">
        <f>SUM(E144:E146,I144:I146,M144:M146,Q144:Q146,U144:U146)</f>
        <v>130</v>
      </c>
      <c r="AJ145" s="103">
        <f>SUM(G144:G146,K144:K146,O144:O146,S144:S146,W144:W146)</f>
        <v>73</v>
      </c>
      <c r="AK145" s="104">
        <f>AI145-AJ145</f>
        <v>57</v>
      </c>
      <c r="AL145" s="230">
        <f>(AD145-AE145)*1000+(AH145)*100+AK145</f>
        <v>4757</v>
      </c>
      <c r="AM145" s="231"/>
      <c r="BL145" s="2"/>
      <c r="BM145" s="2"/>
      <c r="BN145" s="2"/>
      <c r="BO145" s="2"/>
      <c r="BP145" s="2"/>
      <c r="BQ145" s="2"/>
      <c r="BR145" s="2"/>
    </row>
    <row r="146" spans="1:70" ht="12.45" customHeight="1" x14ac:dyDescent="0.15">
      <c r="B146" s="233"/>
      <c r="C146" s="60"/>
      <c r="D146" s="27"/>
      <c r="E146" s="337">
        <f>IF(O140="","",O140)</f>
        <v>15</v>
      </c>
      <c r="F146" s="319" t="str">
        <f t="shared" si="19"/>
        <v>-</v>
      </c>
      <c r="G146" s="338">
        <f>IF(M140="","",M140)</f>
        <v>12</v>
      </c>
      <c r="H146" s="348" t="str">
        <f>IF(J143="","",J143)</f>
        <v/>
      </c>
      <c r="I146" s="354" t="str">
        <f>IF(O143="","",O143)</f>
        <v/>
      </c>
      <c r="J146" s="319" t="str">
        <f t="shared" si="20"/>
        <v/>
      </c>
      <c r="K146" s="338" t="str">
        <f>IF(M143="","",M143)</f>
        <v/>
      </c>
      <c r="L146" s="348" t="str">
        <f>IF(N143="","",N143)</f>
        <v/>
      </c>
      <c r="M146" s="349"/>
      <c r="N146" s="326"/>
      <c r="O146" s="326"/>
      <c r="P146" s="327"/>
      <c r="Q146" s="401"/>
      <c r="R146" s="319" t="str">
        <f t="shared" si="17"/>
        <v/>
      </c>
      <c r="S146" s="402"/>
      <c r="T146" s="335"/>
      <c r="U146" s="401"/>
      <c r="V146" s="319" t="str">
        <f t="shared" si="18"/>
        <v/>
      </c>
      <c r="W146" s="402"/>
      <c r="X146" s="363"/>
      <c r="Y146" s="132">
        <f>AD145</f>
        <v>4</v>
      </c>
      <c r="Z146" s="133" t="s">
        <v>27</v>
      </c>
      <c r="AA146" s="133">
        <f>AE145</f>
        <v>0</v>
      </c>
      <c r="AB146" s="136" t="s">
        <v>28</v>
      </c>
      <c r="AC146" s="116"/>
      <c r="AD146" s="117"/>
      <c r="AE146" s="103"/>
      <c r="AF146" s="118"/>
      <c r="AG146" s="119"/>
      <c r="AH146" s="104"/>
      <c r="AI146" s="103"/>
      <c r="AJ146" s="103"/>
      <c r="AK146" s="104"/>
      <c r="AL146" s="131"/>
      <c r="AM146" s="107"/>
      <c r="AN146" s="82"/>
      <c r="AO146" s="82"/>
      <c r="BL146" s="2"/>
      <c r="BM146" s="2"/>
      <c r="BN146" s="2"/>
      <c r="BO146" s="2"/>
      <c r="BP146" s="2"/>
      <c r="BQ146" s="2"/>
      <c r="BR146" s="2"/>
    </row>
    <row r="147" spans="1:70" ht="12.45" customHeight="1" x14ac:dyDescent="0.15">
      <c r="B147" s="233"/>
      <c r="C147" s="58" t="s">
        <v>106</v>
      </c>
      <c r="D147" s="61" t="s">
        <v>45</v>
      </c>
      <c r="E147" s="356">
        <f>IF(S138="","",S138)</f>
        <v>2</v>
      </c>
      <c r="F147" s="345" t="str">
        <f t="shared" si="19"/>
        <v>-</v>
      </c>
      <c r="G147" s="357">
        <f>IF(Q138="","",Q138)</f>
        <v>15</v>
      </c>
      <c r="H147" s="358" t="str">
        <f>IF(T138="","",IF(T138="○","×",IF(T138="×","○")))</f>
        <v>×</v>
      </c>
      <c r="I147" s="359">
        <f>IF(S141="","",S141)</f>
        <v>5</v>
      </c>
      <c r="J147" s="345" t="str">
        <f t="shared" si="20"/>
        <v>-</v>
      </c>
      <c r="K147" s="357">
        <f>IF(Q141="","",Q141)</f>
        <v>15</v>
      </c>
      <c r="L147" s="339" t="str">
        <f>IF(T141="","",IF(T141="○","×",IF(T141="×","○")))</f>
        <v>×</v>
      </c>
      <c r="M147" s="357">
        <f>IF(S144="","",S144)</f>
        <v>2</v>
      </c>
      <c r="N147" s="345" t="str">
        <f t="shared" ref="N147:N152" si="21">IF(M147="","","-")</f>
        <v>-</v>
      </c>
      <c r="O147" s="357">
        <f>IF(Q144="","",Q144)</f>
        <v>15</v>
      </c>
      <c r="P147" s="339" t="str">
        <f>IF(T144="","",IF(T144="○","×",IF(T144="×","○")))</f>
        <v>×</v>
      </c>
      <c r="Q147" s="340"/>
      <c r="R147" s="341"/>
      <c r="S147" s="341"/>
      <c r="T147" s="342"/>
      <c r="U147" s="406">
        <v>8</v>
      </c>
      <c r="V147" s="345" t="str">
        <f t="shared" si="18"/>
        <v>-</v>
      </c>
      <c r="W147" s="407">
        <v>15</v>
      </c>
      <c r="X147" s="362" t="str">
        <f>IF(U147&lt;&gt;"",IF(U147&gt;W147,IF(U148&gt;W148,"○",IF(U149&gt;W149,"○","×")),IF(U148&gt;W148,IF(U149&gt;W149,"○","×"),"×")),"")</f>
        <v>×</v>
      </c>
      <c r="Y147" s="195">
        <f>RANK(AL148,AL138:AL151)</f>
        <v>5</v>
      </c>
      <c r="Z147" s="196"/>
      <c r="AA147" s="196"/>
      <c r="AB147" s="197"/>
      <c r="AC147" s="116"/>
      <c r="AD147" s="120"/>
      <c r="AE147" s="109"/>
      <c r="AF147" s="121"/>
      <c r="AG147" s="122"/>
      <c r="AH147" s="110"/>
      <c r="AI147" s="109"/>
      <c r="AJ147" s="109"/>
      <c r="AK147" s="110"/>
      <c r="AL147" s="131"/>
      <c r="AM147" s="107"/>
      <c r="BL147" s="2"/>
      <c r="BM147" s="2"/>
      <c r="BN147" s="2"/>
      <c r="BO147" s="2"/>
      <c r="BP147" s="2"/>
      <c r="BQ147" s="2"/>
      <c r="BR147" s="2"/>
    </row>
    <row r="148" spans="1:70" ht="12.45" customHeight="1" x14ac:dyDescent="0.15">
      <c r="B148" s="233"/>
      <c r="C148" s="58" t="s">
        <v>107</v>
      </c>
      <c r="D148" s="59" t="s">
        <v>45</v>
      </c>
      <c r="E148" s="337">
        <f>IF(S139="","",S139)</f>
        <v>3</v>
      </c>
      <c r="F148" s="319" t="str">
        <f t="shared" si="19"/>
        <v>-</v>
      </c>
      <c r="G148" s="338">
        <f>IF(Q139="","",Q139)</f>
        <v>15</v>
      </c>
      <c r="H148" s="360" t="str">
        <f>IF(J145="","",J145)</f>
        <v>-</v>
      </c>
      <c r="I148" s="354">
        <f>IF(S142="","",S142)</f>
        <v>8</v>
      </c>
      <c r="J148" s="319" t="str">
        <f t="shared" si="20"/>
        <v>-</v>
      </c>
      <c r="K148" s="338">
        <f>IF(Q142="","",Q142)</f>
        <v>15</v>
      </c>
      <c r="L148" s="348" t="str">
        <f>IF(N145="","",N145)</f>
        <v/>
      </c>
      <c r="M148" s="338">
        <f>IF(S145="","",S145)</f>
        <v>4</v>
      </c>
      <c r="N148" s="319" t="str">
        <f t="shared" si="21"/>
        <v>-</v>
      </c>
      <c r="O148" s="338">
        <f>IF(Q145="","",Q145)</f>
        <v>15</v>
      </c>
      <c r="P148" s="348" t="str">
        <f>IF(R145="","",R145)</f>
        <v>-</v>
      </c>
      <c r="Q148" s="349"/>
      <c r="R148" s="326"/>
      <c r="S148" s="326"/>
      <c r="T148" s="327"/>
      <c r="U148" s="401">
        <v>13</v>
      </c>
      <c r="V148" s="319" t="str">
        <f t="shared" si="18"/>
        <v>-</v>
      </c>
      <c r="W148" s="402">
        <v>15</v>
      </c>
      <c r="X148" s="362"/>
      <c r="Y148" s="198"/>
      <c r="Z148" s="199"/>
      <c r="AA148" s="199"/>
      <c r="AB148" s="200"/>
      <c r="AC148" s="116"/>
      <c r="AD148" s="117">
        <f>COUNTIF(E147:X149,"○")</f>
        <v>0</v>
      </c>
      <c r="AE148" s="103">
        <f>COUNTIF(E147:X149,"×")</f>
        <v>4</v>
      </c>
      <c r="AF148" s="118">
        <f>(IF((E147&gt;G147),1,0))+(IF((E148&gt;G148),1,0))+(IF((E149&gt;G149),1,0))+(IF((I147&gt;K147),1,0))+(IF((I148&gt;K148),1,0))+(IF((I149&gt;K149),1,0))+(IF((M147&gt;O147),1,0))+(IF((M148&gt;O148),1,0))+(IF((M149&gt;O149),1,0))+(IF((Q147&gt;S147),1,0))+(IF((Q148&gt;S148),1,0))+(IF((Q149&gt;S149),1,0))+(IF((U147&gt;W147),1,0))+(IF((U148&gt;W148),1,0))+(IF((U149&gt;W149),1,0))</f>
        <v>0</v>
      </c>
      <c r="AG148" s="119">
        <f>(IF((E147&lt;G147),1,0))+(IF((E148&lt;G148),1,0))+(IF((E149&lt;G149),1,0))+(IF((I147&lt;K147),1,0))+(IF((I148&lt;K148),1,0))+(IF((I149&lt;K149),1,0))+(IF((M147&lt;O147),1,0))+(IF((M148&lt;O148),1,0))+(IF((M149&lt;O149),1,0))+(IF((Q147&lt;S147),1,0))+(IF((Q148&lt;S148),1,0))+(IF((Q149&lt;S149),1,0))+(IF((U147&lt;W147),1,0))+(IF((U148&lt;W148),1,0))+(IF((U149&lt;W149),1,0))</f>
        <v>8</v>
      </c>
      <c r="AH148" s="130">
        <f>AF148-AG148</f>
        <v>-8</v>
      </c>
      <c r="AI148" s="103">
        <f>SUM(E147:E149,I147:I149,M147:M149,Q147:Q149,U147:U149)</f>
        <v>45</v>
      </c>
      <c r="AJ148" s="103">
        <f>SUM(G147:G149,K147:K149,O147:O149,S147:S149,W147:W149)</f>
        <v>120</v>
      </c>
      <c r="AK148" s="104">
        <f>AI148-AJ148</f>
        <v>-75</v>
      </c>
      <c r="AL148" s="230">
        <f>(AD148-AE148)*1000+(AH148)*100+AK148</f>
        <v>-4875</v>
      </c>
      <c r="AM148" s="231"/>
      <c r="BL148" s="2"/>
      <c r="BM148" s="2"/>
      <c r="BN148" s="2"/>
      <c r="BO148" s="2"/>
      <c r="BP148" s="2"/>
      <c r="BQ148" s="2"/>
      <c r="BR148" s="2"/>
    </row>
    <row r="149" spans="1:70" ht="12.45" customHeight="1" x14ac:dyDescent="0.15">
      <c r="B149" s="233"/>
      <c r="C149" s="62"/>
      <c r="D149" s="27"/>
      <c r="E149" s="337" t="str">
        <f>IF(S140="","",S140)</f>
        <v/>
      </c>
      <c r="F149" s="319" t="str">
        <f t="shared" si="19"/>
        <v/>
      </c>
      <c r="G149" s="338" t="str">
        <f>IF(Q140="","",Q140)</f>
        <v/>
      </c>
      <c r="H149" s="360" t="str">
        <f>IF(J146="","",J146)</f>
        <v/>
      </c>
      <c r="I149" s="354" t="str">
        <f>IF(S143="","",S143)</f>
        <v/>
      </c>
      <c r="J149" s="319" t="str">
        <f t="shared" si="20"/>
        <v/>
      </c>
      <c r="K149" s="338" t="str">
        <f>IF(Q143="","",Q143)</f>
        <v/>
      </c>
      <c r="L149" s="348" t="str">
        <f>IF(N146="","",N146)</f>
        <v/>
      </c>
      <c r="M149" s="338" t="str">
        <f>IF(S146="","",S146)</f>
        <v/>
      </c>
      <c r="N149" s="319" t="str">
        <f t="shared" si="21"/>
        <v/>
      </c>
      <c r="O149" s="338" t="str">
        <f>IF(Q146="","",Q146)</f>
        <v/>
      </c>
      <c r="P149" s="348" t="str">
        <f>IF(R146="","",R146)</f>
        <v/>
      </c>
      <c r="Q149" s="349"/>
      <c r="R149" s="326"/>
      <c r="S149" s="326"/>
      <c r="T149" s="327"/>
      <c r="U149" s="401"/>
      <c r="V149" s="319" t="str">
        <f t="shared" si="18"/>
        <v/>
      </c>
      <c r="W149" s="402"/>
      <c r="X149" s="363"/>
      <c r="Y149" s="132">
        <f>AD148</f>
        <v>0</v>
      </c>
      <c r="Z149" s="133" t="s">
        <v>27</v>
      </c>
      <c r="AA149" s="133">
        <f>AE148</f>
        <v>4</v>
      </c>
      <c r="AB149" s="136" t="s">
        <v>28</v>
      </c>
      <c r="AC149" s="116"/>
      <c r="AD149" s="123"/>
      <c r="AE149" s="112"/>
      <c r="AF149" s="124"/>
      <c r="AG149" s="125"/>
      <c r="AH149" s="113"/>
      <c r="AI149" s="112"/>
      <c r="AJ149" s="112"/>
      <c r="AK149" s="113"/>
      <c r="AL149" s="131"/>
      <c r="AM149" s="107"/>
      <c r="BL149" s="2"/>
      <c r="BM149" s="2"/>
      <c r="BN149" s="2"/>
      <c r="BO149" s="2"/>
      <c r="BP149" s="2"/>
      <c r="BQ149" s="2"/>
      <c r="BR149" s="2"/>
    </row>
    <row r="150" spans="1:70" ht="12.45" customHeight="1" x14ac:dyDescent="0.15">
      <c r="B150" s="233"/>
      <c r="C150" s="63" t="s">
        <v>108</v>
      </c>
      <c r="D150" s="64" t="s">
        <v>39</v>
      </c>
      <c r="E150" s="356">
        <f>IF(W138="","",W138)</f>
        <v>3</v>
      </c>
      <c r="F150" s="345" t="str">
        <f t="shared" si="19"/>
        <v>-</v>
      </c>
      <c r="G150" s="357">
        <f>IF(U138="","",U138)</f>
        <v>15</v>
      </c>
      <c r="H150" s="358" t="str">
        <f>IF(X138="","",IF(X138="○","×",IF(X138="×","○")))</f>
        <v>×</v>
      </c>
      <c r="I150" s="359">
        <f>IF(W141="","",W141)</f>
        <v>15</v>
      </c>
      <c r="J150" s="345" t="str">
        <f t="shared" si="20"/>
        <v>-</v>
      </c>
      <c r="K150" s="357">
        <f>IF(U141="","",U141)</f>
        <v>10</v>
      </c>
      <c r="L150" s="339" t="str">
        <f>IF(X141="","",IF(X141="○","×",IF(X141="×","○")))</f>
        <v>×</v>
      </c>
      <c r="M150" s="357">
        <f>IF(W144="","",W144)</f>
        <v>1</v>
      </c>
      <c r="N150" s="345" t="str">
        <f t="shared" si="21"/>
        <v>-</v>
      </c>
      <c r="O150" s="357">
        <f>IF(U144="","",U144)</f>
        <v>15</v>
      </c>
      <c r="P150" s="339" t="str">
        <f>IF(X144="","",IF(X144="○","×",IF(X144="×","○")))</f>
        <v>×</v>
      </c>
      <c r="Q150" s="359">
        <f>IF(W147="","",W147)</f>
        <v>15</v>
      </c>
      <c r="R150" s="345" t="str">
        <f>IF(Q150="","","-")</f>
        <v>-</v>
      </c>
      <c r="S150" s="357">
        <f>IF(U147="","",U147)</f>
        <v>8</v>
      </c>
      <c r="T150" s="339" t="str">
        <f>IF(X147="","",IF(X147="○","×",IF(X147="×","○")))</f>
        <v>○</v>
      </c>
      <c r="U150" s="340"/>
      <c r="V150" s="341"/>
      <c r="W150" s="341"/>
      <c r="X150" s="342"/>
      <c r="Y150" s="195">
        <f>RANK(AL151,AL138:AL151)</f>
        <v>4</v>
      </c>
      <c r="Z150" s="196"/>
      <c r="AA150" s="196"/>
      <c r="AB150" s="197"/>
      <c r="AC150" s="116"/>
      <c r="AD150" s="117"/>
      <c r="AE150" s="103"/>
      <c r="AF150" s="118"/>
      <c r="AG150" s="119"/>
      <c r="AH150" s="104"/>
      <c r="AI150" s="103"/>
      <c r="AJ150" s="103"/>
      <c r="AK150" s="104"/>
      <c r="AL150" s="131"/>
      <c r="AM150" s="107"/>
      <c r="BL150" s="2"/>
      <c r="BM150" s="2"/>
      <c r="BN150" s="2"/>
      <c r="BO150" s="2"/>
      <c r="BP150" s="2"/>
      <c r="BQ150" s="2"/>
      <c r="BR150" s="2"/>
    </row>
    <row r="151" spans="1:70" ht="12.45" customHeight="1" x14ac:dyDescent="0.15">
      <c r="B151" s="233"/>
      <c r="C151" s="62" t="s">
        <v>109</v>
      </c>
      <c r="D151" s="59" t="s">
        <v>39</v>
      </c>
      <c r="E151" s="337">
        <f>IF(W139="","",W139)</f>
        <v>3</v>
      </c>
      <c r="F151" s="319" t="str">
        <f t="shared" si="19"/>
        <v>-</v>
      </c>
      <c r="G151" s="338">
        <f>IF(U139="","",U139)</f>
        <v>15</v>
      </c>
      <c r="H151" s="360" t="str">
        <f>IF(J142="","",J142)</f>
        <v/>
      </c>
      <c r="I151" s="354">
        <f>IF(W142="","",W142)</f>
        <v>5</v>
      </c>
      <c r="J151" s="319" t="str">
        <f t="shared" si="20"/>
        <v>-</v>
      </c>
      <c r="K151" s="338">
        <f>IF(U142="","",U142)</f>
        <v>15</v>
      </c>
      <c r="L151" s="348" t="str">
        <f>IF(N148="","",N148)</f>
        <v>-</v>
      </c>
      <c r="M151" s="338">
        <f>IF(W145="","",W145)</f>
        <v>4</v>
      </c>
      <c r="N151" s="319" t="str">
        <f t="shared" si="21"/>
        <v>-</v>
      </c>
      <c r="O151" s="338">
        <f>IF(U145="","",U145)</f>
        <v>15</v>
      </c>
      <c r="P151" s="348" t="str">
        <f>IF(R148="","",R148)</f>
        <v/>
      </c>
      <c r="Q151" s="354">
        <f>IF(W148="","",W148)</f>
        <v>15</v>
      </c>
      <c r="R151" s="319" t="str">
        <f>IF(Q151="","","-")</f>
        <v>-</v>
      </c>
      <c r="S151" s="338">
        <f>IF(U148="","",U148)</f>
        <v>13</v>
      </c>
      <c r="T151" s="348" t="str">
        <f>IF(V148="","",V148)</f>
        <v>-</v>
      </c>
      <c r="U151" s="349"/>
      <c r="V151" s="326"/>
      <c r="W151" s="326"/>
      <c r="X151" s="327"/>
      <c r="Y151" s="198"/>
      <c r="Z151" s="199"/>
      <c r="AA151" s="199"/>
      <c r="AB151" s="200"/>
      <c r="AC151" s="116"/>
      <c r="AD151" s="117">
        <f>COUNTIF(E150:X152,"○")</f>
        <v>1</v>
      </c>
      <c r="AE151" s="103">
        <f>COUNTIF(E150:X152,"×")</f>
        <v>3</v>
      </c>
      <c r="AF151" s="118">
        <f>(IF((E150&gt;G150),1,0))+(IF((E151&gt;G151),1,0))+(IF((E152&gt;G152),1,0))+(IF((I150&gt;K150),1,0))+(IF((I151&gt;K151),1,0))+(IF((I152&gt;K152),1,0))+(IF((M150&gt;O150),1,0))+(IF((M151&gt;O151),1,0))+(IF((M152&gt;O152),1,0))+(IF((Q150&gt;S150),1,0))+(IF((Q151&gt;S151),1,0))+(IF((Q152&gt;S152),1,0))+(IF((U150&gt;W150),1,0))+(IF((U151&gt;W151),1,0))+(IF((U152&gt;W152),1,0))</f>
        <v>3</v>
      </c>
      <c r="AG151" s="119">
        <f>(IF((E150&lt;G150),1,0))+(IF((E151&lt;G151),1,0))+(IF((E152&lt;G152),1,0))+(IF((I150&lt;K150),1,0))+(IF((I151&lt;K151),1,0))+(IF((I152&lt;K152),1,0))+(IF((M150&lt;O150),1,0))+(IF((M151&lt;O151),1,0))+(IF((M152&lt;O152),1,0))+(IF((Q150&lt;S150),1,0))+(IF((Q151&lt;S151),1,0))+(IF((Q152&lt;S152),1,0))+(IF((U150&lt;W150),1,0))+(IF((U151&lt;W151),1,0))+(IF((U152&lt;W152),1,0))</f>
        <v>6</v>
      </c>
      <c r="AH151" s="130">
        <f>AF151-AG151</f>
        <v>-3</v>
      </c>
      <c r="AI151" s="103">
        <f>SUM(E150:E152,I150:I152,M150:M152,Q150:Q152,U150:U152)</f>
        <v>70</v>
      </c>
      <c r="AJ151" s="103">
        <f>SUM(G150:G152,K150:K152,O150:O152,S150:S152,W150:W152)</f>
        <v>121</v>
      </c>
      <c r="AK151" s="104">
        <f>AI151-AJ151</f>
        <v>-51</v>
      </c>
      <c r="AL151" s="230">
        <f>(AD151-AE151)*1000+(AH151)*100+AK151</f>
        <v>-2351</v>
      </c>
      <c r="AM151" s="231"/>
      <c r="BL151" s="2"/>
      <c r="BM151" s="2"/>
      <c r="BN151" s="2"/>
      <c r="BO151" s="2"/>
      <c r="BP151" s="2"/>
      <c r="BQ151" s="2"/>
      <c r="BR151" s="2"/>
    </row>
    <row r="152" spans="1:70" ht="12.45" customHeight="1" x14ac:dyDescent="0.15">
      <c r="B152" s="234"/>
      <c r="C152" s="65"/>
      <c r="D152" s="13"/>
      <c r="E152" s="364" t="str">
        <f>IF(W140="","",W140)</f>
        <v/>
      </c>
      <c r="F152" s="365" t="str">
        <f t="shared" si="19"/>
        <v/>
      </c>
      <c r="G152" s="366" t="str">
        <f>IF(U140="","",U140)</f>
        <v/>
      </c>
      <c r="H152" s="367" t="str">
        <f>IF(J143="","",J143)</f>
        <v/>
      </c>
      <c r="I152" s="368">
        <f>IF(W143="","",W143)</f>
        <v>9</v>
      </c>
      <c r="J152" s="365" t="str">
        <f t="shared" si="20"/>
        <v>-</v>
      </c>
      <c r="K152" s="366">
        <f>IF(U143="","",U143)</f>
        <v>15</v>
      </c>
      <c r="L152" s="369" t="str">
        <f>IF(N149="","",N149)</f>
        <v/>
      </c>
      <c r="M152" s="366" t="str">
        <f>IF(W146="","",W146)</f>
        <v/>
      </c>
      <c r="N152" s="365" t="str">
        <f t="shared" si="21"/>
        <v/>
      </c>
      <c r="O152" s="366" t="str">
        <f>IF(U146="","",U146)</f>
        <v/>
      </c>
      <c r="P152" s="369" t="str">
        <f>IF(R149="","",R149)</f>
        <v/>
      </c>
      <c r="Q152" s="368" t="str">
        <f>IF(W149="","",W149)</f>
        <v/>
      </c>
      <c r="R152" s="365" t="str">
        <f>IF(Q152="","","-")</f>
        <v/>
      </c>
      <c r="S152" s="366" t="str">
        <f>IF(U149="","",U149)</f>
        <v/>
      </c>
      <c r="T152" s="369" t="str">
        <f>IF(V149="","",V149)</f>
        <v/>
      </c>
      <c r="U152" s="370"/>
      <c r="V152" s="371"/>
      <c r="W152" s="371"/>
      <c r="X152" s="408"/>
      <c r="Y152" s="134">
        <f>AD151</f>
        <v>1</v>
      </c>
      <c r="Z152" s="135" t="s">
        <v>27</v>
      </c>
      <c r="AA152" s="135">
        <f>AE151</f>
        <v>3</v>
      </c>
      <c r="AB152" s="137" t="s">
        <v>28</v>
      </c>
      <c r="AC152" s="116"/>
      <c r="AD152" s="123"/>
      <c r="AE152" s="112"/>
      <c r="AF152" s="124"/>
      <c r="AG152" s="125"/>
      <c r="AH152" s="113"/>
      <c r="AI152" s="112"/>
      <c r="AJ152" s="112"/>
      <c r="AK152" s="113"/>
      <c r="AL152" s="129"/>
      <c r="AM152" s="114"/>
      <c r="BL152" s="2"/>
      <c r="BM152" s="2"/>
      <c r="BN152" s="2"/>
      <c r="BO152" s="2"/>
      <c r="BP152" s="2"/>
      <c r="BQ152" s="2"/>
      <c r="BR152" s="2"/>
    </row>
    <row r="153" spans="1:70" ht="10.050000000000001" customHeight="1" x14ac:dyDescent="0.2">
      <c r="C153" s="66"/>
      <c r="D153" s="16"/>
      <c r="E153" s="67"/>
      <c r="F153" s="68"/>
      <c r="G153" s="67"/>
      <c r="H153" s="69"/>
      <c r="I153" s="67"/>
      <c r="J153" s="68"/>
      <c r="K153" s="67"/>
      <c r="L153" s="69"/>
      <c r="M153" s="67"/>
      <c r="N153" s="68"/>
      <c r="O153" s="67"/>
      <c r="P153" s="69"/>
      <c r="Q153" s="67"/>
      <c r="R153" s="68"/>
      <c r="S153" s="67"/>
      <c r="T153" s="69"/>
      <c r="U153" s="67"/>
      <c r="V153" s="68"/>
      <c r="W153" s="67"/>
      <c r="X153" s="69"/>
      <c r="Y153" s="67"/>
      <c r="Z153" s="67"/>
      <c r="AA153" s="67"/>
      <c r="AB153" s="67"/>
      <c r="AC153" s="67"/>
      <c r="AD153" s="67"/>
      <c r="AE153" s="67"/>
      <c r="AF153" s="67"/>
      <c r="BL153" s="2"/>
      <c r="BM153" s="2"/>
      <c r="BN153" s="2"/>
      <c r="BO153" s="2"/>
      <c r="BP153" s="2"/>
      <c r="BQ153" s="2"/>
      <c r="BR153" s="2"/>
    </row>
    <row r="154" spans="1:70" ht="16.05" customHeight="1" x14ac:dyDescent="0.2">
      <c r="C154" s="70" t="s">
        <v>110</v>
      </c>
      <c r="D154" s="71"/>
      <c r="E154" s="72"/>
      <c r="F154" s="73"/>
      <c r="G154" s="72"/>
      <c r="H154" s="74"/>
      <c r="I154" s="72"/>
      <c r="J154" s="73"/>
      <c r="K154" s="67"/>
      <c r="L154" s="69"/>
      <c r="M154" s="67"/>
      <c r="N154" s="68"/>
      <c r="O154" s="67"/>
      <c r="P154" s="69"/>
      <c r="Q154" s="67"/>
      <c r="R154" s="68"/>
      <c r="S154" s="67"/>
      <c r="T154" s="69"/>
      <c r="U154" s="67"/>
      <c r="V154" s="68"/>
      <c r="W154" s="67"/>
      <c r="X154" s="69"/>
      <c r="Y154" s="67"/>
      <c r="Z154" s="67"/>
      <c r="AA154" s="67"/>
      <c r="AB154" s="67"/>
      <c r="AC154" s="67"/>
      <c r="AD154" s="67"/>
      <c r="AE154" s="67"/>
      <c r="AF154" s="67"/>
      <c r="BL154" s="2"/>
      <c r="BM154" s="2"/>
      <c r="BN154" s="2"/>
      <c r="BO154" s="2"/>
      <c r="BP154" s="2"/>
      <c r="BQ154" s="2"/>
      <c r="BR154" s="2"/>
    </row>
    <row r="155" spans="1:70" ht="16.05" customHeight="1" x14ac:dyDescent="0.2">
      <c r="C155" s="70" t="s">
        <v>111</v>
      </c>
      <c r="D155" s="71"/>
      <c r="E155" s="72"/>
      <c r="F155" s="73"/>
      <c r="G155" s="72"/>
      <c r="H155" s="74"/>
      <c r="I155" s="72"/>
      <c r="J155" s="73"/>
      <c r="K155" s="67"/>
      <c r="L155" s="69"/>
      <c r="M155" s="67"/>
      <c r="N155" s="68"/>
      <c r="O155" s="67"/>
      <c r="P155" s="69"/>
      <c r="Q155" s="67"/>
      <c r="R155" s="68"/>
      <c r="S155" s="67"/>
      <c r="T155" s="69"/>
      <c r="U155" s="67"/>
      <c r="V155" s="68"/>
      <c r="W155" s="67"/>
      <c r="X155" s="69"/>
      <c r="Y155" s="67"/>
      <c r="Z155" s="67"/>
      <c r="AA155" s="67"/>
      <c r="AB155" s="67"/>
      <c r="AC155" s="67"/>
      <c r="AD155" s="67"/>
      <c r="AE155" s="67"/>
      <c r="AF155" s="67"/>
      <c r="BL155" s="2"/>
      <c r="BM155" s="2"/>
      <c r="BN155" s="2"/>
      <c r="BO155" s="2"/>
      <c r="BP155" s="2"/>
      <c r="BQ155" s="2"/>
      <c r="BR155" s="2"/>
    </row>
    <row r="156" spans="1:70" ht="16.05" customHeight="1" x14ac:dyDescent="0.2">
      <c r="C156" s="70" t="s">
        <v>112</v>
      </c>
      <c r="D156" s="71"/>
      <c r="E156" s="72"/>
      <c r="F156" s="73"/>
      <c r="G156" s="72"/>
      <c r="H156" s="74"/>
      <c r="I156" s="72"/>
      <c r="J156" s="73"/>
      <c r="K156" s="67"/>
      <c r="L156" s="69"/>
      <c r="M156" s="67"/>
      <c r="N156" s="68"/>
      <c r="O156" s="67"/>
      <c r="P156" s="69"/>
      <c r="Q156" s="67"/>
      <c r="R156" s="68"/>
      <c r="S156" s="67"/>
      <c r="T156" s="69"/>
      <c r="U156" s="67"/>
      <c r="V156" s="68"/>
      <c r="W156" s="67"/>
      <c r="X156" s="69"/>
      <c r="Y156" s="67"/>
      <c r="Z156" s="67"/>
      <c r="AA156" s="67"/>
      <c r="AB156" s="67"/>
      <c r="AC156" s="67"/>
      <c r="AD156" s="67"/>
      <c r="AE156" s="67"/>
      <c r="AF156" s="67"/>
      <c r="BL156" s="2"/>
      <c r="BM156" s="2"/>
      <c r="BN156" s="2"/>
      <c r="BO156" s="2"/>
      <c r="BP156" s="2"/>
      <c r="BQ156" s="2"/>
      <c r="BR156" s="2"/>
    </row>
    <row r="157" spans="1:70" ht="9" customHeight="1" x14ac:dyDescent="0.2">
      <c r="C157" s="70"/>
      <c r="D157" s="71"/>
      <c r="E157" s="72"/>
      <c r="F157" s="73"/>
      <c r="G157" s="72"/>
      <c r="H157" s="74"/>
      <c r="I157" s="72"/>
      <c r="J157" s="73"/>
      <c r="K157" s="67"/>
      <c r="L157" s="69"/>
      <c r="M157" s="67"/>
      <c r="N157" s="68"/>
      <c r="O157" s="67"/>
      <c r="P157" s="69"/>
      <c r="Q157" s="67"/>
      <c r="R157" s="68"/>
      <c r="S157" s="67"/>
      <c r="T157" s="69"/>
      <c r="U157" s="67"/>
      <c r="V157" s="68"/>
      <c r="W157" s="67"/>
      <c r="X157" s="69"/>
      <c r="Y157" s="67"/>
      <c r="Z157" s="67"/>
      <c r="AA157" s="67"/>
      <c r="AB157" s="67"/>
      <c r="AC157" s="67"/>
      <c r="AD157" s="67"/>
      <c r="AE157" s="67"/>
      <c r="AF157" s="67"/>
      <c r="BL157" s="2"/>
      <c r="BM157" s="2"/>
      <c r="BN157" s="2"/>
      <c r="BO157" s="2"/>
      <c r="BP157" s="2"/>
      <c r="BQ157" s="2"/>
      <c r="BR157" s="2"/>
    </row>
    <row r="158" spans="1:70" ht="16.05" customHeight="1" x14ac:dyDescent="0.2">
      <c r="C158" s="70" t="s">
        <v>113</v>
      </c>
      <c r="D158" s="71"/>
      <c r="E158" s="72"/>
      <c r="F158" s="73"/>
      <c r="G158" s="72"/>
      <c r="H158" s="74"/>
      <c r="I158" s="72"/>
      <c r="J158" s="73"/>
      <c r="K158" s="67"/>
      <c r="L158" s="69"/>
      <c r="M158" s="67"/>
      <c r="N158" s="68"/>
      <c r="O158" s="67"/>
      <c r="P158" s="69"/>
      <c r="Q158" s="67"/>
      <c r="R158" s="68"/>
      <c r="S158" s="67"/>
      <c r="T158" s="69"/>
      <c r="U158" s="67"/>
      <c r="V158" s="68"/>
      <c r="W158" s="67"/>
      <c r="X158" s="69"/>
      <c r="Y158" s="67"/>
      <c r="Z158" s="67"/>
      <c r="AA158" s="67"/>
      <c r="AB158" s="67"/>
      <c r="AC158" s="67"/>
      <c r="AD158" s="67"/>
      <c r="AE158" s="67"/>
      <c r="AF158" s="67"/>
      <c r="BL158" s="2"/>
      <c r="BM158" s="2"/>
      <c r="BN158" s="2"/>
      <c r="BO158" s="2"/>
      <c r="BP158" s="2"/>
      <c r="BQ158" s="2"/>
      <c r="BR158" s="2"/>
    </row>
    <row r="159" spans="1:70" s="1" customFormat="1" ht="16.05" customHeight="1" x14ac:dyDescent="0.2">
      <c r="A159" s="75"/>
      <c r="B159" s="76"/>
      <c r="C159" s="76"/>
      <c r="D159" s="76"/>
      <c r="E159" s="76"/>
      <c r="F159" s="76"/>
      <c r="G159" s="76"/>
      <c r="H159" s="76" t="s">
        <v>114</v>
      </c>
      <c r="I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</row>
    <row r="160" spans="1:70" ht="13.5" customHeight="1" x14ac:dyDescent="0.2">
      <c r="C160" s="84"/>
      <c r="D160" s="85"/>
      <c r="E160" s="72"/>
      <c r="F160" s="73"/>
      <c r="G160" s="72"/>
      <c r="H160" s="74"/>
      <c r="I160" s="72"/>
      <c r="J160" s="73"/>
      <c r="K160" s="67"/>
      <c r="L160" s="69"/>
      <c r="M160" s="67"/>
      <c r="N160" s="68"/>
      <c r="O160" s="67"/>
      <c r="P160" s="69"/>
      <c r="Q160" s="67"/>
      <c r="R160" s="68"/>
      <c r="S160" s="67"/>
      <c r="T160" s="69"/>
      <c r="U160" s="67"/>
      <c r="V160" s="68"/>
      <c r="W160" s="67"/>
      <c r="X160" s="69"/>
      <c r="Y160" s="67"/>
      <c r="Z160" s="67"/>
      <c r="AA160" s="67"/>
      <c r="AB160" s="67"/>
      <c r="AC160" s="67"/>
      <c r="AD160" s="67"/>
      <c r="AE160" s="67"/>
      <c r="AF160" s="67"/>
      <c r="BL160" s="2"/>
      <c r="BM160" s="2"/>
      <c r="BN160" s="2"/>
      <c r="BO160" s="2"/>
      <c r="BP160" s="2"/>
      <c r="BQ160" s="2"/>
      <c r="BR160" s="2"/>
    </row>
    <row r="161" spans="1:70" ht="13.05" customHeight="1" x14ac:dyDescent="0.15">
      <c r="A161" s="28"/>
      <c r="B161" s="28"/>
      <c r="C161" s="86"/>
      <c r="D161" s="87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48"/>
      <c r="AK161" s="48"/>
      <c r="AL161" s="48"/>
      <c r="AM161" s="49"/>
      <c r="AN161" s="52"/>
      <c r="AO161" s="52"/>
      <c r="BL161" s="2"/>
      <c r="BM161" s="2"/>
      <c r="BN161" s="2"/>
      <c r="BO161" s="2"/>
      <c r="BP161" s="2"/>
      <c r="BQ161" s="2"/>
      <c r="BR161" s="2"/>
    </row>
    <row r="162" spans="1:70" ht="13.05" customHeight="1" x14ac:dyDescent="0.15">
      <c r="C162" s="8"/>
      <c r="D162" s="9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42"/>
      <c r="AK162" s="42"/>
      <c r="AL162" s="42"/>
      <c r="AM162" s="43"/>
      <c r="AN162" s="50"/>
      <c r="AO162" s="50"/>
      <c r="BL162" s="2"/>
      <c r="BM162" s="2"/>
      <c r="BN162" s="2"/>
      <c r="BO162" s="2"/>
      <c r="BP162" s="2"/>
      <c r="BQ162" s="2"/>
      <c r="BR162" s="2"/>
    </row>
    <row r="163" spans="1:70" ht="13.05" customHeight="1" x14ac:dyDescent="0.15">
      <c r="C163" s="8"/>
      <c r="D163" s="9"/>
      <c r="E163" s="10"/>
      <c r="F163" s="10"/>
      <c r="G163" s="10"/>
      <c r="H163" s="10"/>
      <c r="I163" s="10"/>
      <c r="J163" s="10"/>
      <c r="K163" s="10"/>
      <c r="L163" s="193"/>
      <c r="M163" s="193"/>
      <c r="N163" s="51" t="s">
        <v>115</v>
      </c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42"/>
      <c r="AN163" s="43"/>
      <c r="AO163" s="50"/>
      <c r="AP163" s="50"/>
      <c r="BL163" s="2"/>
      <c r="BM163" s="2"/>
      <c r="BN163" s="2"/>
      <c r="BO163" s="2"/>
      <c r="BP163" s="2"/>
      <c r="BQ163" s="2"/>
      <c r="BR163" s="2"/>
    </row>
    <row r="164" spans="1:70" ht="13.05" customHeight="1" x14ac:dyDescent="0.15">
      <c r="C164" s="8"/>
      <c r="D164" s="9"/>
      <c r="E164" s="10"/>
      <c r="F164" s="10"/>
      <c r="G164" s="10"/>
      <c r="H164" s="10"/>
      <c r="I164" s="10"/>
      <c r="J164" s="10"/>
      <c r="K164" s="10"/>
      <c r="L164" s="193"/>
      <c r="M164" s="193"/>
      <c r="N164" s="260" t="str">
        <f>C181</f>
        <v>宮崎綾乃</v>
      </c>
      <c r="O164" s="261"/>
      <c r="P164" s="261"/>
      <c r="Q164" s="261"/>
      <c r="R164" s="261"/>
      <c r="S164" s="261" t="str">
        <f>D181</f>
        <v>team friend</v>
      </c>
      <c r="T164" s="261"/>
      <c r="U164" s="261"/>
      <c r="V164" s="261"/>
      <c r="W164" s="261"/>
      <c r="X164" s="262"/>
      <c r="Y164" s="193"/>
      <c r="Z164" s="193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42"/>
      <c r="AN164" s="43"/>
      <c r="AO164" s="50"/>
      <c r="AP164" s="50"/>
      <c r="BL164" s="2"/>
      <c r="BM164" s="2"/>
      <c r="BN164" s="2"/>
      <c r="BO164" s="2"/>
      <c r="BP164" s="2"/>
      <c r="BQ164" s="2"/>
      <c r="BR164" s="2"/>
    </row>
    <row r="165" spans="1:70" ht="13.05" customHeight="1" x14ac:dyDescent="0.15">
      <c r="C165" s="8"/>
      <c r="D165" s="9"/>
      <c r="E165" s="10"/>
      <c r="F165" s="10"/>
      <c r="G165" s="10"/>
      <c r="H165" s="10"/>
      <c r="I165" s="10"/>
      <c r="J165" s="10"/>
      <c r="K165" s="10"/>
      <c r="L165" s="193"/>
      <c r="M165" s="193"/>
      <c r="N165" s="263" t="str">
        <f>C182</f>
        <v>白川亜美</v>
      </c>
      <c r="O165" s="264"/>
      <c r="P165" s="264"/>
      <c r="Q165" s="264"/>
      <c r="R165" s="264"/>
      <c r="S165" s="264" t="str">
        <f>D182</f>
        <v>team friend</v>
      </c>
      <c r="T165" s="264"/>
      <c r="U165" s="264"/>
      <c r="V165" s="264"/>
      <c r="W165" s="264"/>
      <c r="X165" s="265"/>
      <c r="Y165" s="193"/>
      <c r="Z165" s="193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3"/>
      <c r="AK165" s="193"/>
      <c r="AL165" s="193"/>
      <c r="AM165" s="42"/>
      <c r="AN165" s="43"/>
      <c r="AO165" s="50"/>
      <c r="AP165" s="50"/>
      <c r="BL165" s="2"/>
      <c r="BM165" s="2"/>
      <c r="BN165" s="2"/>
      <c r="BO165" s="2"/>
      <c r="BP165" s="2"/>
      <c r="BQ165" s="2"/>
      <c r="BR165" s="2"/>
    </row>
    <row r="166" spans="1:70" ht="21" customHeight="1" x14ac:dyDescent="0.25">
      <c r="L166" s="193"/>
      <c r="M166" s="193"/>
      <c r="N166" s="81" t="s">
        <v>116</v>
      </c>
      <c r="O166" s="181"/>
      <c r="P166" s="181"/>
      <c r="Q166" s="181"/>
      <c r="R166" s="181"/>
      <c r="S166" s="181"/>
      <c r="T166" s="181"/>
      <c r="U166" s="181"/>
      <c r="V166" s="181"/>
      <c r="W166" s="33"/>
      <c r="X166" s="181"/>
      <c r="Y166" s="193"/>
      <c r="Z166" s="193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3"/>
      <c r="AK166" s="193"/>
      <c r="AL166" s="193"/>
      <c r="AM166" s="3"/>
      <c r="AZ166" s="3"/>
      <c r="BA166" s="3"/>
      <c r="BB166" s="3"/>
      <c r="BC166" s="3"/>
      <c r="BD166" s="3"/>
      <c r="BE166" s="3"/>
      <c r="BF166" s="3"/>
      <c r="BL166" s="2"/>
      <c r="BM166" s="2"/>
      <c r="BN166" s="2"/>
      <c r="BO166" s="2"/>
      <c r="BP166" s="2"/>
      <c r="BQ166" s="2"/>
      <c r="BR166" s="2"/>
    </row>
    <row r="167" spans="1:70" ht="13.5" customHeight="1" x14ac:dyDescent="0.2">
      <c r="C167" s="194" t="s">
        <v>117</v>
      </c>
      <c r="D167" s="194"/>
      <c r="E167" s="77"/>
      <c r="F167" s="77"/>
      <c r="G167" s="77"/>
      <c r="H167" s="77"/>
      <c r="I167" s="77"/>
      <c r="J167" s="77"/>
      <c r="K167" s="77"/>
      <c r="L167" s="193"/>
      <c r="M167" s="193"/>
      <c r="N167" s="260" t="str">
        <f>C175</f>
        <v>三窪　要</v>
      </c>
      <c r="O167" s="261"/>
      <c r="P167" s="261"/>
      <c r="Q167" s="261"/>
      <c r="R167" s="261"/>
      <c r="S167" s="261" t="str">
        <f>D175</f>
        <v>新宮中学校</v>
      </c>
      <c r="T167" s="261"/>
      <c r="U167" s="261"/>
      <c r="V167" s="261"/>
      <c r="W167" s="261"/>
      <c r="X167" s="262"/>
      <c r="Y167" s="193"/>
      <c r="Z167" s="193"/>
      <c r="AA167" s="193"/>
      <c r="AB167" s="193"/>
      <c r="AC167" s="193"/>
      <c r="AD167" s="193"/>
      <c r="AE167" s="193"/>
      <c r="AF167" s="193"/>
      <c r="AG167" s="193"/>
      <c r="AH167" s="193"/>
      <c r="AI167" s="193"/>
      <c r="AJ167" s="193"/>
      <c r="AK167" s="193"/>
      <c r="AL167" s="193"/>
      <c r="AM167" s="3"/>
      <c r="AZ167" s="3"/>
      <c r="BA167" s="3"/>
      <c r="BB167" s="3"/>
      <c r="BC167" s="3"/>
      <c r="BD167" s="3"/>
      <c r="BE167" s="3"/>
      <c r="BF167" s="3"/>
      <c r="BL167" s="2"/>
      <c r="BM167" s="2"/>
      <c r="BN167" s="2"/>
      <c r="BO167" s="2"/>
      <c r="BP167" s="2"/>
      <c r="BQ167" s="2"/>
      <c r="BR167" s="2"/>
    </row>
    <row r="168" spans="1:70" ht="13.5" customHeight="1" x14ac:dyDescent="0.2">
      <c r="C168" s="194"/>
      <c r="D168" s="194"/>
      <c r="E168" s="77"/>
      <c r="F168" s="77"/>
      <c r="G168" s="77"/>
      <c r="H168" s="77"/>
      <c r="I168" s="77"/>
      <c r="J168" s="77"/>
      <c r="K168" s="77"/>
      <c r="L168" s="193"/>
      <c r="M168" s="193"/>
      <c r="N168" s="263" t="str">
        <f>C176</f>
        <v>森下葵夏</v>
      </c>
      <c r="O168" s="264"/>
      <c r="P168" s="264"/>
      <c r="Q168" s="264"/>
      <c r="R168" s="264"/>
      <c r="S168" s="264" t="str">
        <f>D176</f>
        <v>新宮中学校</v>
      </c>
      <c r="T168" s="264"/>
      <c r="U168" s="264"/>
      <c r="V168" s="264"/>
      <c r="W168" s="264"/>
      <c r="X168" s="265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3"/>
      <c r="AL168" s="193"/>
      <c r="AM168" s="3"/>
      <c r="AZ168" s="3"/>
      <c r="BA168" s="3"/>
      <c r="BB168" s="3"/>
      <c r="BC168" s="3"/>
      <c r="BD168" s="3"/>
      <c r="BE168" s="3"/>
      <c r="BF168" s="3"/>
      <c r="BL168" s="2"/>
      <c r="BM168" s="2"/>
      <c r="BN168" s="2"/>
      <c r="BO168" s="2"/>
      <c r="BP168" s="2"/>
      <c r="BQ168" s="2"/>
      <c r="BR168" s="2"/>
    </row>
    <row r="169" spans="1:70" ht="9.6" customHeight="1" x14ac:dyDescent="0.2">
      <c r="Z169" s="2"/>
      <c r="AA169" s="2"/>
      <c r="AB169" s="2"/>
      <c r="AC169" s="2"/>
      <c r="AD169" s="2"/>
      <c r="AE169" s="2"/>
      <c r="AF169" s="2"/>
      <c r="AG169" s="3"/>
      <c r="AH169" s="3"/>
      <c r="AI169" s="3"/>
      <c r="AJ169" s="3"/>
      <c r="AK169" s="3"/>
      <c r="AL169" s="3"/>
      <c r="AY169" s="3"/>
      <c r="AZ169" s="3"/>
      <c r="BA169" s="3"/>
      <c r="BB169" s="3"/>
      <c r="BC169" s="3"/>
      <c r="BD169" s="3"/>
      <c r="BE169" s="3"/>
      <c r="BL169" s="2"/>
      <c r="BM169" s="2"/>
      <c r="BN169" s="2"/>
      <c r="BO169" s="2"/>
      <c r="BP169" s="2"/>
      <c r="BQ169" s="2"/>
      <c r="BR169" s="2"/>
    </row>
    <row r="170" spans="1:70" ht="13.5" customHeight="1" x14ac:dyDescent="0.15">
      <c r="C170" s="207" t="s">
        <v>117</v>
      </c>
      <c r="D170" s="208"/>
      <c r="E170" s="238" t="str">
        <f>C172</f>
        <v>大西苺依</v>
      </c>
      <c r="F170" s="239"/>
      <c r="G170" s="239"/>
      <c r="H170" s="240"/>
      <c r="I170" s="241" t="str">
        <f>C175</f>
        <v>三窪　要</v>
      </c>
      <c r="J170" s="239"/>
      <c r="K170" s="239"/>
      <c r="L170" s="240"/>
      <c r="M170" s="241" t="str">
        <f>C178</f>
        <v>山下乃愛</v>
      </c>
      <c r="N170" s="239"/>
      <c r="O170" s="239"/>
      <c r="P170" s="240"/>
      <c r="Q170" s="241" t="str">
        <f>C181</f>
        <v>宮崎綾乃</v>
      </c>
      <c r="R170" s="239"/>
      <c r="S170" s="239"/>
      <c r="T170" s="242"/>
      <c r="U170" s="243" t="s">
        <v>22</v>
      </c>
      <c r="V170" s="244"/>
      <c r="W170" s="244"/>
      <c r="X170" s="245"/>
      <c r="Y170" s="100"/>
      <c r="Z170" s="246" t="s">
        <v>23</v>
      </c>
      <c r="AA170" s="247"/>
      <c r="AB170" s="246" t="s">
        <v>24</v>
      </c>
      <c r="AC170" s="248"/>
      <c r="AD170" s="247"/>
      <c r="AE170" s="249" t="s">
        <v>25</v>
      </c>
      <c r="AF170" s="250"/>
      <c r="AG170" s="251"/>
      <c r="AH170" s="100"/>
      <c r="AI170" s="100"/>
      <c r="AJ170" s="3"/>
      <c r="AK170" s="3"/>
      <c r="AL170" s="3"/>
      <c r="AY170" s="3"/>
      <c r="AZ170" s="3"/>
      <c r="BA170" s="3"/>
      <c r="BB170" s="3"/>
      <c r="BC170" s="3"/>
      <c r="BD170" s="3"/>
      <c r="BE170" s="3"/>
      <c r="BL170" s="2"/>
      <c r="BM170" s="2"/>
      <c r="BN170" s="2"/>
      <c r="BO170" s="2"/>
      <c r="BP170" s="2"/>
      <c r="BQ170" s="2"/>
      <c r="BR170" s="2"/>
    </row>
    <row r="171" spans="1:70" ht="13.5" customHeight="1" x14ac:dyDescent="0.15">
      <c r="C171" s="209"/>
      <c r="D171" s="210"/>
      <c r="E171" s="252" t="str">
        <f>C173</f>
        <v>中野叶彩</v>
      </c>
      <c r="F171" s="253"/>
      <c r="G171" s="253"/>
      <c r="H171" s="254"/>
      <c r="I171" s="255" t="str">
        <f>C176</f>
        <v>森下葵夏</v>
      </c>
      <c r="J171" s="253"/>
      <c r="K171" s="253"/>
      <c r="L171" s="254"/>
      <c r="M171" s="255" t="str">
        <f>C179</f>
        <v>西原まどか</v>
      </c>
      <c r="N171" s="253"/>
      <c r="O171" s="253"/>
      <c r="P171" s="254"/>
      <c r="Q171" s="255" t="str">
        <f>C182</f>
        <v>白川亜美</v>
      </c>
      <c r="R171" s="253"/>
      <c r="S171" s="253"/>
      <c r="T171" s="256"/>
      <c r="U171" s="257" t="s">
        <v>26</v>
      </c>
      <c r="V171" s="258"/>
      <c r="W171" s="258"/>
      <c r="X171" s="259"/>
      <c r="Y171" s="100"/>
      <c r="Z171" s="90" t="s">
        <v>27</v>
      </c>
      <c r="AA171" s="91" t="s">
        <v>28</v>
      </c>
      <c r="AB171" s="90" t="s">
        <v>29</v>
      </c>
      <c r="AC171" s="91" t="s">
        <v>30</v>
      </c>
      <c r="AD171" s="101" t="s">
        <v>31</v>
      </c>
      <c r="AE171" s="91" t="s">
        <v>29</v>
      </c>
      <c r="AF171" s="91" t="s">
        <v>30</v>
      </c>
      <c r="AG171" s="101" t="s">
        <v>31</v>
      </c>
      <c r="AH171" s="100"/>
      <c r="AI171" s="100"/>
      <c r="AJ171" s="3"/>
      <c r="AK171" s="3"/>
      <c r="AL171" s="3"/>
      <c r="AY171" s="3"/>
      <c r="AZ171" s="3"/>
      <c r="BA171" s="3"/>
      <c r="BB171" s="3"/>
      <c r="BC171" s="3"/>
      <c r="BD171" s="3"/>
      <c r="BE171" s="3"/>
      <c r="BL171" s="2"/>
      <c r="BM171" s="2"/>
      <c r="BN171" s="2"/>
      <c r="BO171" s="2"/>
      <c r="BP171" s="2"/>
      <c r="BQ171" s="2"/>
      <c r="BR171" s="2"/>
    </row>
    <row r="172" spans="1:70" ht="12.45" customHeight="1" x14ac:dyDescent="0.15">
      <c r="C172" s="15" t="s">
        <v>118</v>
      </c>
      <c r="D172" s="16" t="s">
        <v>45</v>
      </c>
      <c r="E172" s="315"/>
      <c r="F172" s="316"/>
      <c r="G172" s="316"/>
      <c r="H172" s="317"/>
      <c r="I172" s="372">
        <v>7</v>
      </c>
      <c r="J172" s="319" t="str">
        <f>IF(I172="","","-")</f>
        <v>-</v>
      </c>
      <c r="K172" s="320">
        <v>15</v>
      </c>
      <c r="L172" s="321" t="str">
        <f>IF(I172&lt;&gt;"",IF(I172&gt;K172,IF(I173&gt;K173,"○",IF(I174&gt;K174,"○","×")),IF(I173&gt;K173,IF(I174&gt;K174,"○","×"),"×")),"")</f>
        <v>×</v>
      </c>
      <c r="M172" s="318">
        <v>15</v>
      </c>
      <c r="N172" s="322" t="str">
        <f t="shared" ref="N172:N177" si="22">IF(M172="","","-")</f>
        <v>-</v>
      </c>
      <c r="O172" s="323">
        <v>11</v>
      </c>
      <c r="P172" s="321" t="str">
        <f>IF(M172&lt;&gt;"",IF(M172&gt;O172,IF(M173&gt;O173,"○",IF(M174&gt;O174,"○","×")),IF(M173&gt;O173,IF(M174&gt;O174,"○","×"),"×")),"")</f>
        <v>○</v>
      </c>
      <c r="Q172" s="373">
        <v>8</v>
      </c>
      <c r="R172" s="322" t="str">
        <f t="shared" ref="R172:R180" si="23">IF(Q172="","","-")</f>
        <v>-</v>
      </c>
      <c r="S172" s="320">
        <v>15</v>
      </c>
      <c r="T172" s="374" t="str">
        <f>IF(Q172&lt;&gt;"",IF(Q172&gt;S172,IF(Q173&gt;S173,"○",IF(Q174&gt;S174,"○","×")),IF(Q173&gt;S173,IF(Q174&gt;S174,"○","×"),"×")),"")</f>
        <v>×</v>
      </c>
      <c r="U172" s="195">
        <f>RANK(AH173,AH173:AH182)</f>
        <v>3</v>
      </c>
      <c r="V172" s="196"/>
      <c r="W172" s="196"/>
      <c r="X172" s="197"/>
      <c r="Y172" s="100"/>
      <c r="Z172" s="96"/>
      <c r="AA172" s="97"/>
      <c r="AB172" s="92"/>
      <c r="AC172" s="93"/>
      <c r="AD172" s="102"/>
      <c r="AE172" s="97"/>
      <c r="AF172" s="97"/>
      <c r="AG172" s="106"/>
      <c r="AH172" s="100"/>
      <c r="AI172" s="100"/>
      <c r="AJ172" s="82"/>
      <c r="AK172" s="82"/>
      <c r="AL172" s="82"/>
      <c r="AM172" s="82"/>
      <c r="AN172" s="82"/>
      <c r="AO172" s="82"/>
      <c r="AY172" s="3"/>
      <c r="AZ172" s="3"/>
      <c r="BA172" s="3"/>
      <c r="BB172" s="3"/>
      <c r="BC172" s="3"/>
      <c r="BD172" s="3"/>
      <c r="BE172" s="3"/>
      <c r="BL172" s="2"/>
      <c r="BM172" s="2"/>
      <c r="BN172" s="2"/>
      <c r="BO172" s="2"/>
      <c r="BP172" s="2"/>
      <c r="BQ172" s="2"/>
      <c r="BR172" s="2"/>
    </row>
    <row r="173" spans="1:70" ht="12.45" customHeight="1" x14ac:dyDescent="0.15">
      <c r="C173" s="15" t="s">
        <v>119</v>
      </c>
      <c r="D173" s="16" t="s">
        <v>45</v>
      </c>
      <c r="E173" s="325"/>
      <c r="F173" s="326"/>
      <c r="G173" s="326"/>
      <c r="H173" s="327"/>
      <c r="I173" s="318">
        <v>12</v>
      </c>
      <c r="J173" s="319" t="str">
        <f>IF(I173="","","-")</f>
        <v>-</v>
      </c>
      <c r="K173" s="320">
        <v>15</v>
      </c>
      <c r="L173" s="328"/>
      <c r="M173" s="318">
        <v>7</v>
      </c>
      <c r="N173" s="319" t="str">
        <f t="shared" si="22"/>
        <v>-</v>
      </c>
      <c r="O173" s="320">
        <v>15</v>
      </c>
      <c r="P173" s="328"/>
      <c r="Q173" s="318">
        <v>5</v>
      </c>
      <c r="R173" s="319" t="str">
        <f t="shared" si="23"/>
        <v>-</v>
      </c>
      <c r="S173" s="320">
        <v>15</v>
      </c>
      <c r="T173" s="362"/>
      <c r="U173" s="198"/>
      <c r="V173" s="199"/>
      <c r="W173" s="199"/>
      <c r="X173" s="200"/>
      <c r="Y173" s="100"/>
      <c r="Z173" s="96">
        <f>COUNTIF(E172:T174,"○")</f>
        <v>1</v>
      </c>
      <c r="AA173" s="97">
        <f>COUNTIF(E172:T174,"×")</f>
        <v>2</v>
      </c>
      <c r="AB173" s="94">
        <f>(IF((E172&gt;G172),1,0))+(IF((E173&gt;G173),1,0))+(IF((E174&gt;G174),1,0))+(IF((I172&gt;K172),1,0))+(IF((I173&gt;K173),1,0))+(IF((I174&gt;K174),1,0))+(IF((M172&gt;O172),1,0))+(IF((M173&gt;O173),1,0))+(IF((M174&gt;O174),1,0))+(IF((Q172&gt;S172),1,0))+(IF((Q173&gt;S173),1,0))+(IF((Q174&gt;S174),1,0))</f>
        <v>2</v>
      </c>
      <c r="AC173" s="95">
        <f>(IF((E172&lt;G172),1,0))+(IF((E173&lt;G173),1,0))+(IF((E174&lt;G174),1,0))+(IF((I172&lt;K172),1,0))+(IF((I173&lt;K173),1,0))+(IF((I174&lt;K174),1,0))+(IF((M172&lt;O172),1,0))+(IF((M173&lt;O173),1,0))+(IF((M174&lt;O174),1,0))+(IF((Q172&lt;S172),1,0))+(IF((Q173&lt;S173),1,0))+(IF((Q174&lt;S174),1,0))</f>
        <v>5</v>
      </c>
      <c r="AD173" s="105">
        <f>AB173-AC173</f>
        <v>-3</v>
      </c>
      <c r="AE173" s="97">
        <f>SUM(E172:E174,I172:I174,M172:M174,Q172:Q174)</f>
        <v>69</v>
      </c>
      <c r="AF173" s="97">
        <f>SUM(G172:G174,K172:K174,O172:O174,S172:S174)</f>
        <v>95</v>
      </c>
      <c r="AG173" s="106">
        <f>AE173-AF173</f>
        <v>-26</v>
      </c>
      <c r="AH173" s="230">
        <f>(Z173-AA173)*1000+(AD173)*100+AG173</f>
        <v>-1326</v>
      </c>
      <c r="AI173" s="231"/>
      <c r="AY173" s="3"/>
      <c r="AZ173" s="3"/>
      <c r="BA173" s="3"/>
      <c r="BB173" s="3"/>
      <c r="BC173" s="3"/>
      <c r="BD173" s="3"/>
      <c r="BE173" s="3"/>
      <c r="BL173" s="2"/>
      <c r="BM173" s="2"/>
      <c r="BN173" s="2"/>
      <c r="BO173" s="2"/>
      <c r="BP173" s="2"/>
      <c r="BQ173" s="2"/>
      <c r="BR173" s="2"/>
    </row>
    <row r="174" spans="1:70" ht="12.45" customHeight="1" x14ac:dyDescent="0.15">
      <c r="C174" s="17"/>
      <c r="D174" s="18"/>
      <c r="E174" s="330"/>
      <c r="F174" s="331"/>
      <c r="G174" s="331"/>
      <c r="H174" s="332"/>
      <c r="I174" s="333"/>
      <c r="J174" s="319" t="str">
        <f>IF(I174="","","-")</f>
        <v/>
      </c>
      <c r="K174" s="334"/>
      <c r="L174" s="335"/>
      <c r="M174" s="333">
        <v>15</v>
      </c>
      <c r="N174" s="336" t="str">
        <f t="shared" si="22"/>
        <v>-</v>
      </c>
      <c r="O174" s="334">
        <v>9</v>
      </c>
      <c r="P174" s="328"/>
      <c r="Q174" s="333"/>
      <c r="R174" s="336" t="str">
        <f t="shared" si="23"/>
        <v/>
      </c>
      <c r="S174" s="334"/>
      <c r="T174" s="362"/>
      <c r="U174" s="132">
        <f>Z173</f>
        <v>1</v>
      </c>
      <c r="V174" s="133" t="s">
        <v>27</v>
      </c>
      <c r="W174" s="133">
        <f>AA173</f>
        <v>2</v>
      </c>
      <c r="X174" s="136" t="s">
        <v>28</v>
      </c>
      <c r="Y174" s="100"/>
      <c r="Z174" s="96"/>
      <c r="AA174" s="97"/>
      <c r="AB174" s="96"/>
      <c r="AC174" s="97"/>
      <c r="AD174" s="106"/>
      <c r="AE174" s="97"/>
      <c r="AF174" s="97"/>
      <c r="AG174" s="106"/>
      <c r="AH174" s="107"/>
      <c r="AI174" s="108"/>
      <c r="AY174" s="3"/>
      <c r="AZ174" s="3"/>
      <c r="BA174" s="3"/>
      <c r="BB174" s="3"/>
      <c r="BC174" s="3"/>
      <c r="BD174" s="3"/>
      <c r="BE174" s="3"/>
      <c r="BL174" s="2"/>
      <c r="BM174" s="2"/>
      <c r="BN174" s="2"/>
      <c r="BO174" s="2"/>
      <c r="BP174" s="2"/>
      <c r="BQ174" s="2"/>
      <c r="BR174" s="2"/>
    </row>
    <row r="175" spans="1:70" ht="12.45" customHeight="1" x14ac:dyDescent="0.15">
      <c r="C175" s="15" t="s">
        <v>120</v>
      </c>
      <c r="D175" s="19" t="s">
        <v>45</v>
      </c>
      <c r="E175" s="337">
        <f>IF(K172="","",K172)</f>
        <v>15</v>
      </c>
      <c r="F175" s="319" t="str">
        <f t="shared" ref="F175:F183" si="24">IF(E175="","","-")</f>
        <v>-</v>
      </c>
      <c r="G175" s="338">
        <f>IF(I172="","",I172)</f>
        <v>7</v>
      </c>
      <c r="H175" s="339" t="str">
        <f>IF(L172="","",IF(L172="○","×",IF(L172="×","○")))</f>
        <v>○</v>
      </c>
      <c r="I175" s="340"/>
      <c r="J175" s="341"/>
      <c r="K175" s="341"/>
      <c r="L175" s="342"/>
      <c r="M175" s="318">
        <v>15</v>
      </c>
      <c r="N175" s="319" t="str">
        <f t="shared" si="22"/>
        <v>-</v>
      </c>
      <c r="O175" s="320">
        <v>13</v>
      </c>
      <c r="P175" s="343" t="str">
        <f>IF(M175&lt;&gt;"",IF(M175&gt;O175,IF(M176&gt;O176,"○",IF(M177&gt;O177,"○","×")),IF(M176&gt;O176,IF(M177&gt;O177,"○","×"),"×")),"")</f>
        <v>○</v>
      </c>
      <c r="Q175" s="318">
        <v>5</v>
      </c>
      <c r="R175" s="319" t="str">
        <f t="shared" si="23"/>
        <v>-</v>
      </c>
      <c r="S175" s="320">
        <v>15</v>
      </c>
      <c r="T175" s="361" t="str">
        <f>IF(Q175&lt;&gt;"",IF(Q175&gt;S175,IF(Q176&gt;S176,"○",IF(Q177&gt;S177,"○","×")),IF(Q176&gt;S176,IF(Q177&gt;S177,"○","×"),"×")),"")</f>
        <v>×</v>
      </c>
      <c r="U175" s="195">
        <f>RANK(AH176,AH173:AH182)</f>
        <v>2</v>
      </c>
      <c r="V175" s="196"/>
      <c r="W175" s="196"/>
      <c r="X175" s="197"/>
      <c r="Y175" s="100"/>
      <c r="Z175" s="92"/>
      <c r="AA175" s="93"/>
      <c r="AB175" s="92"/>
      <c r="AC175" s="93"/>
      <c r="AD175" s="102"/>
      <c r="AE175" s="93"/>
      <c r="AF175" s="93"/>
      <c r="AG175" s="102"/>
      <c r="AH175" s="107"/>
      <c r="AI175" s="108"/>
      <c r="AY175" s="3"/>
      <c r="AZ175" s="3"/>
      <c r="BA175" s="3"/>
      <c r="BB175" s="3"/>
      <c r="BC175" s="3"/>
      <c r="BD175" s="3"/>
      <c r="BE175" s="3"/>
      <c r="BL175" s="2"/>
      <c r="BM175" s="2"/>
      <c r="BN175" s="2"/>
      <c r="BO175" s="2"/>
      <c r="BP175" s="2"/>
      <c r="BQ175" s="2"/>
      <c r="BR175" s="2"/>
    </row>
    <row r="176" spans="1:70" ht="12.45" customHeight="1" x14ac:dyDescent="0.15">
      <c r="C176" s="15" t="s">
        <v>121</v>
      </c>
      <c r="D176" s="16" t="s">
        <v>45</v>
      </c>
      <c r="E176" s="337">
        <f>IF(K173="","",K173)</f>
        <v>15</v>
      </c>
      <c r="F176" s="319" t="str">
        <f t="shared" si="24"/>
        <v>-</v>
      </c>
      <c r="G176" s="338">
        <f>IF(I173="","",I173)</f>
        <v>12</v>
      </c>
      <c r="H176" s="348" t="str">
        <f>IF(J173="","",J173)</f>
        <v>-</v>
      </c>
      <c r="I176" s="349"/>
      <c r="J176" s="326"/>
      <c r="K176" s="326"/>
      <c r="L176" s="327"/>
      <c r="M176" s="318">
        <v>15</v>
      </c>
      <c r="N176" s="319" t="str">
        <f t="shared" si="22"/>
        <v>-</v>
      </c>
      <c r="O176" s="320">
        <v>8</v>
      </c>
      <c r="P176" s="328"/>
      <c r="Q176" s="318">
        <v>1</v>
      </c>
      <c r="R176" s="319" t="str">
        <f t="shared" si="23"/>
        <v>-</v>
      </c>
      <c r="S176" s="320">
        <v>15</v>
      </c>
      <c r="T176" s="362"/>
      <c r="U176" s="198"/>
      <c r="V176" s="199"/>
      <c r="W176" s="199"/>
      <c r="X176" s="200"/>
      <c r="Y176" s="100"/>
      <c r="Z176" s="96">
        <f>COUNTIF(E175:T177,"○")</f>
        <v>2</v>
      </c>
      <c r="AA176" s="97">
        <f>COUNTIF(E175:T177,"×")</f>
        <v>1</v>
      </c>
      <c r="AB176" s="94">
        <f>(IF((E175&gt;G175),1,0))+(IF((E176&gt;G176),1,0))+(IF((E177&gt;G177),1,0))+(IF((I175&gt;K175),1,0))+(IF((I176&gt;K176),1,0))+(IF((I177&gt;K177),1,0))+(IF((M175&gt;O175),1,0))+(IF((M176&gt;O176),1,0))+(IF((M177&gt;O177),1,0))+(IF((Q175&gt;S175),1,0))+(IF((Q176&gt;S176),1,0))+(IF((Q177&gt;S177),1,0))</f>
        <v>4</v>
      </c>
      <c r="AC176" s="95">
        <f>(IF((E175&lt;G175),1,0))+(IF((E176&lt;G176),1,0))+(IF((E177&lt;G177),1,0))+(IF((I175&lt;K175),1,0))+(IF((I176&lt;K176),1,0))+(IF((I177&lt;K177),1,0))+(IF((M175&lt;O175),1,0))+(IF((M176&lt;O176),1,0))+(IF((M177&lt;O177),1,0))+(IF((Q175&lt;S175),1,0))+(IF((Q176&lt;S176),1,0))+(IF((Q177&lt;S177),1,0))</f>
        <v>2</v>
      </c>
      <c r="AD176" s="105">
        <f>AB176-AC176</f>
        <v>2</v>
      </c>
      <c r="AE176" s="97">
        <f>SUM(E175:E177,I175:I177,M175:M177,Q175:Q177)</f>
        <v>66</v>
      </c>
      <c r="AF176" s="97">
        <f>SUM(G175:G177,K175:K177,O175:O177,S175:S177)</f>
        <v>70</v>
      </c>
      <c r="AG176" s="106">
        <f>AE176-AF176</f>
        <v>-4</v>
      </c>
      <c r="AH176" s="230">
        <f>(Z176-AA176)*1000+(AD176)*100+AG176</f>
        <v>1196</v>
      </c>
      <c r="AI176" s="231"/>
      <c r="AY176" s="3"/>
      <c r="AZ176" s="3"/>
      <c r="BA176" s="3"/>
      <c r="BB176" s="3"/>
      <c r="BC176" s="3"/>
      <c r="BD176" s="3"/>
      <c r="BE176" s="3"/>
      <c r="BL176" s="2"/>
      <c r="BM176" s="2"/>
      <c r="BN176" s="2"/>
      <c r="BO176" s="2"/>
      <c r="BP176" s="2"/>
      <c r="BQ176" s="2"/>
      <c r="BR176" s="2"/>
    </row>
    <row r="177" spans="3:70" ht="12.45" customHeight="1" x14ac:dyDescent="0.15">
      <c r="C177" s="17"/>
      <c r="D177" s="20"/>
      <c r="E177" s="350" t="str">
        <f>IF(K174="","",K174)</f>
        <v/>
      </c>
      <c r="F177" s="319" t="str">
        <f t="shared" si="24"/>
        <v/>
      </c>
      <c r="G177" s="351" t="str">
        <f>IF(I174="","",I174)</f>
        <v/>
      </c>
      <c r="H177" s="352" t="str">
        <f>IF(J174="","",J174)</f>
        <v/>
      </c>
      <c r="I177" s="353"/>
      <c r="J177" s="331"/>
      <c r="K177" s="331"/>
      <c r="L177" s="332"/>
      <c r="M177" s="333"/>
      <c r="N177" s="319" t="str">
        <f t="shared" si="22"/>
        <v/>
      </c>
      <c r="O177" s="334"/>
      <c r="P177" s="335"/>
      <c r="Q177" s="333"/>
      <c r="R177" s="336" t="str">
        <f t="shared" si="23"/>
        <v/>
      </c>
      <c r="S177" s="334"/>
      <c r="T177" s="363"/>
      <c r="U177" s="132">
        <f>Z176</f>
        <v>2</v>
      </c>
      <c r="V177" s="133" t="s">
        <v>27</v>
      </c>
      <c r="W177" s="133">
        <f>AA176</f>
        <v>1</v>
      </c>
      <c r="X177" s="136" t="s">
        <v>28</v>
      </c>
      <c r="Y177" s="100"/>
      <c r="Z177" s="98"/>
      <c r="AA177" s="99"/>
      <c r="AB177" s="98"/>
      <c r="AC177" s="99"/>
      <c r="AD177" s="111"/>
      <c r="AE177" s="99"/>
      <c r="AF177" s="99"/>
      <c r="AG177" s="111"/>
      <c r="AH177" s="107"/>
      <c r="AI177" s="108"/>
      <c r="AY177" s="3"/>
      <c r="AZ177" s="3"/>
      <c r="BA177" s="3"/>
      <c r="BB177" s="3"/>
      <c r="BC177" s="3"/>
      <c r="BD177" s="3"/>
      <c r="BE177" s="3"/>
      <c r="BL177" s="2"/>
      <c r="BM177" s="2"/>
      <c r="BN177" s="2"/>
      <c r="BO177" s="2"/>
      <c r="BP177" s="2"/>
      <c r="BQ177" s="2"/>
      <c r="BR177" s="2"/>
    </row>
    <row r="178" spans="3:70" ht="12.45" customHeight="1" x14ac:dyDescent="0.15">
      <c r="C178" s="21" t="s">
        <v>122</v>
      </c>
      <c r="D178" s="16" t="s">
        <v>45</v>
      </c>
      <c r="E178" s="337">
        <f>IF(O172="","",O172)</f>
        <v>11</v>
      </c>
      <c r="F178" s="345" t="str">
        <f t="shared" si="24"/>
        <v>-</v>
      </c>
      <c r="G178" s="338">
        <f>IF(M172="","",M172)</f>
        <v>15</v>
      </c>
      <c r="H178" s="339" t="str">
        <f>IF(P172="","",IF(P172="○","×",IF(P172="×","○")))</f>
        <v>×</v>
      </c>
      <c r="I178" s="354">
        <f>IF(O175="","",O175)</f>
        <v>13</v>
      </c>
      <c r="J178" s="319" t="str">
        <f t="shared" ref="J178:J183" si="25">IF(I178="","","-")</f>
        <v>-</v>
      </c>
      <c r="K178" s="338">
        <f>IF(M175="","",M175)</f>
        <v>15</v>
      </c>
      <c r="L178" s="339" t="str">
        <f>IF(P175="","",IF(P175="○","×",IF(P175="×","○")))</f>
        <v>×</v>
      </c>
      <c r="M178" s="340"/>
      <c r="N178" s="341"/>
      <c r="O178" s="341"/>
      <c r="P178" s="342"/>
      <c r="Q178" s="318">
        <v>1</v>
      </c>
      <c r="R178" s="319" t="str">
        <f t="shared" si="23"/>
        <v>-</v>
      </c>
      <c r="S178" s="320">
        <v>15</v>
      </c>
      <c r="T178" s="362" t="str">
        <f>IF(Q178&lt;&gt;"",IF(Q178&gt;S178,IF(Q179&gt;S179,"○",IF(Q180&gt;S180,"○","×")),IF(Q179&gt;S179,IF(Q180&gt;S180,"○","×"),"×")),"")</f>
        <v>×</v>
      </c>
      <c r="U178" s="195">
        <f>RANK(AH179,AH173:AH182)</f>
        <v>4</v>
      </c>
      <c r="V178" s="196"/>
      <c r="W178" s="196"/>
      <c r="X178" s="197"/>
      <c r="Y178" s="100"/>
      <c r="Z178" s="96"/>
      <c r="AA178" s="97"/>
      <c r="AB178" s="96"/>
      <c r="AC178" s="97"/>
      <c r="AD178" s="106"/>
      <c r="AE178" s="97"/>
      <c r="AF178" s="97"/>
      <c r="AG178" s="106"/>
      <c r="AH178" s="107"/>
      <c r="AI178" s="108"/>
      <c r="AY178" s="3"/>
      <c r="AZ178" s="3"/>
      <c r="BA178" s="3"/>
      <c r="BB178" s="3"/>
      <c r="BC178" s="3"/>
      <c r="BD178" s="3"/>
      <c r="BE178" s="3"/>
      <c r="BL178" s="2"/>
      <c r="BM178" s="2"/>
      <c r="BN178" s="2"/>
      <c r="BO178" s="2"/>
      <c r="BP178" s="2"/>
      <c r="BQ178" s="2"/>
      <c r="BR178" s="2"/>
    </row>
    <row r="179" spans="3:70" ht="12.45" customHeight="1" x14ac:dyDescent="0.15">
      <c r="C179" s="21" t="s">
        <v>123</v>
      </c>
      <c r="D179" s="16" t="s">
        <v>45</v>
      </c>
      <c r="E179" s="337">
        <f>IF(O173="","",O173)</f>
        <v>15</v>
      </c>
      <c r="F179" s="319" t="str">
        <f t="shared" si="24"/>
        <v>-</v>
      </c>
      <c r="G179" s="338">
        <f>IF(M173="","",M173)</f>
        <v>7</v>
      </c>
      <c r="H179" s="348" t="str">
        <f>IF(J176="","",J176)</f>
        <v/>
      </c>
      <c r="I179" s="354">
        <f>IF(O176="","",O176)</f>
        <v>8</v>
      </c>
      <c r="J179" s="319" t="str">
        <f t="shared" si="25"/>
        <v>-</v>
      </c>
      <c r="K179" s="338">
        <f>IF(M176="","",M176)</f>
        <v>15</v>
      </c>
      <c r="L179" s="348" t="str">
        <f>IF(N176="","",N176)</f>
        <v>-</v>
      </c>
      <c r="M179" s="349"/>
      <c r="N179" s="326"/>
      <c r="O179" s="326"/>
      <c r="P179" s="327"/>
      <c r="Q179" s="318">
        <v>1</v>
      </c>
      <c r="R179" s="319" t="str">
        <f t="shared" si="23"/>
        <v>-</v>
      </c>
      <c r="S179" s="320">
        <v>15</v>
      </c>
      <c r="T179" s="362"/>
      <c r="U179" s="198"/>
      <c r="V179" s="199"/>
      <c r="W179" s="199"/>
      <c r="X179" s="200"/>
      <c r="Y179" s="100"/>
      <c r="Z179" s="96">
        <f>COUNTIF(E178:T180,"○")</f>
        <v>0</v>
      </c>
      <c r="AA179" s="97">
        <f>COUNTIF(E178:T180,"×")</f>
        <v>3</v>
      </c>
      <c r="AB179" s="94">
        <f>(IF((E178&gt;G178),1,0))+(IF((E179&gt;G179),1,0))+(IF((E180&gt;G180),1,0))+(IF((I178&gt;K178),1,0))+(IF((I179&gt;K179),1,0))+(IF((I180&gt;K180),1,0))+(IF((M178&gt;O178),1,0))+(IF((M179&gt;O179),1,0))+(IF((M180&gt;O180),1,0))+(IF((Q178&gt;S178),1,0))+(IF((Q179&gt;S179),1,0))+(IF((Q180&gt;S180),1,0))</f>
        <v>1</v>
      </c>
      <c r="AC179" s="95">
        <f>(IF((E178&lt;G178),1,0))+(IF((E179&lt;G179),1,0))+(IF((E180&lt;G180),1,0))+(IF((I178&lt;K178),1,0))+(IF((I179&lt;K179),1,0))+(IF((I180&lt;K180),1,0))+(IF((M178&lt;O178),1,0))+(IF((M179&lt;O179),1,0))+(IF((M180&lt;O180),1,0))+(IF((Q178&lt;S178),1,0))+(IF((Q179&lt;S179),1,0))+(IF((Q180&lt;S180),1,0))</f>
        <v>6</v>
      </c>
      <c r="AD179" s="105">
        <f>AB179-AC179</f>
        <v>-5</v>
      </c>
      <c r="AE179" s="97">
        <f>SUM(E178:E180,I178:I180,M178:M180,Q178:Q180)</f>
        <v>58</v>
      </c>
      <c r="AF179" s="97">
        <f>SUM(G178:G180,K178:K180,O178:O180,S178:S180)</f>
        <v>97</v>
      </c>
      <c r="AG179" s="106">
        <f>AE179-AF179</f>
        <v>-39</v>
      </c>
      <c r="AH179" s="230">
        <f>(Z179-AA179)*1000+(AD179)*100+AG179</f>
        <v>-3539</v>
      </c>
      <c r="AI179" s="231"/>
      <c r="AJ179" s="3"/>
      <c r="AK179" s="3"/>
      <c r="AL179" s="3"/>
      <c r="AY179" s="3"/>
      <c r="AZ179" s="3"/>
      <c r="BA179" s="3"/>
      <c r="BB179" s="3"/>
      <c r="BC179" s="3"/>
      <c r="BD179" s="3"/>
      <c r="BE179" s="3"/>
      <c r="BL179" s="2"/>
      <c r="BM179" s="2"/>
      <c r="BN179" s="2"/>
      <c r="BO179" s="2"/>
      <c r="BP179" s="2"/>
      <c r="BQ179" s="2"/>
      <c r="BR179" s="2"/>
    </row>
    <row r="180" spans="3:70" ht="12.45" customHeight="1" x14ac:dyDescent="0.15">
      <c r="C180" s="17"/>
      <c r="D180" s="18"/>
      <c r="E180" s="350">
        <f>IF(O174="","",O174)</f>
        <v>9</v>
      </c>
      <c r="F180" s="336" t="str">
        <f t="shared" si="24"/>
        <v>-</v>
      </c>
      <c r="G180" s="351">
        <f>IF(M174="","",M174)</f>
        <v>15</v>
      </c>
      <c r="H180" s="352" t="str">
        <f>IF(J177="","",J177)</f>
        <v/>
      </c>
      <c r="I180" s="375" t="str">
        <f>IF(O177="","",O177)</f>
        <v/>
      </c>
      <c r="J180" s="319" t="str">
        <f t="shared" si="25"/>
        <v/>
      </c>
      <c r="K180" s="351" t="str">
        <f>IF(M177="","",M177)</f>
        <v/>
      </c>
      <c r="L180" s="352" t="str">
        <f>IF(N177="","",N177)</f>
        <v/>
      </c>
      <c r="M180" s="353"/>
      <c r="N180" s="331"/>
      <c r="O180" s="331"/>
      <c r="P180" s="332"/>
      <c r="Q180" s="333"/>
      <c r="R180" s="319" t="str">
        <f t="shared" si="23"/>
        <v/>
      </c>
      <c r="S180" s="334"/>
      <c r="T180" s="363"/>
      <c r="U180" s="132">
        <f>Z179</f>
        <v>0</v>
      </c>
      <c r="V180" s="133" t="s">
        <v>27</v>
      </c>
      <c r="W180" s="133">
        <f>AA179</f>
        <v>3</v>
      </c>
      <c r="X180" s="136" t="s">
        <v>28</v>
      </c>
      <c r="Y180" s="100"/>
      <c r="Z180" s="96"/>
      <c r="AA180" s="97"/>
      <c r="AB180" s="96"/>
      <c r="AC180" s="97"/>
      <c r="AD180" s="106"/>
      <c r="AE180" s="97"/>
      <c r="AF180" s="97"/>
      <c r="AG180" s="106"/>
      <c r="AH180" s="107"/>
      <c r="AI180" s="108"/>
      <c r="AJ180" s="3"/>
      <c r="AK180" s="3"/>
      <c r="AL180" s="3"/>
      <c r="AY180" s="3"/>
      <c r="AZ180" s="3"/>
      <c r="BA180" s="3"/>
      <c r="BB180" s="3"/>
      <c r="BC180" s="3"/>
      <c r="BD180" s="3"/>
      <c r="BE180" s="3"/>
      <c r="BL180" s="2"/>
      <c r="BM180" s="2"/>
      <c r="BN180" s="2"/>
      <c r="BO180" s="2"/>
      <c r="BP180" s="2"/>
      <c r="BQ180" s="2"/>
      <c r="BR180" s="2"/>
    </row>
    <row r="181" spans="3:70" ht="12.45" customHeight="1" x14ac:dyDescent="0.15">
      <c r="C181" s="22" t="s">
        <v>124</v>
      </c>
      <c r="D181" s="19" t="s">
        <v>42</v>
      </c>
      <c r="E181" s="337">
        <f>IF(S172="","",S172)</f>
        <v>15</v>
      </c>
      <c r="F181" s="319" t="str">
        <f t="shared" si="24"/>
        <v>-</v>
      </c>
      <c r="G181" s="338">
        <f>IF(Q172="","",Q172)</f>
        <v>8</v>
      </c>
      <c r="H181" s="339" t="str">
        <f>IF(T172="","",IF(T172="○","×",IF(T172="×","○")))</f>
        <v>○</v>
      </c>
      <c r="I181" s="354">
        <f>IF(S175="","",S175)</f>
        <v>15</v>
      </c>
      <c r="J181" s="345" t="str">
        <f t="shared" si="25"/>
        <v>-</v>
      </c>
      <c r="K181" s="338">
        <f>IF(Q175="","",Q175)</f>
        <v>5</v>
      </c>
      <c r="L181" s="339" t="str">
        <f>IF(T175="","",IF(T175="○","×",IF(T175="×","○")))</f>
        <v>○</v>
      </c>
      <c r="M181" s="359">
        <f>IF(S178="","",S178)</f>
        <v>15</v>
      </c>
      <c r="N181" s="319" t="str">
        <f>IF(M181="","","-")</f>
        <v>-</v>
      </c>
      <c r="O181" s="357">
        <f>IF(Q178="","",Q178)</f>
        <v>1</v>
      </c>
      <c r="P181" s="339" t="str">
        <f>IF(T178="","",IF(T178="○","×",IF(T178="×","○")))</f>
        <v>○</v>
      </c>
      <c r="Q181" s="340"/>
      <c r="R181" s="341"/>
      <c r="S181" s="341"/>
      <c r="T181" s="376"/>
      <c r="U181" s="195">
        <f>RANK(AH182,AH173:AH182)</f>
        <v>1</v>
      </c>
      <c r="V181" s="196"/>
      <c r="W181" s="196"/>
      <c r="X181" s="197"/>
      <c r="Y181" s="100"/>
      <c r="Z181" s="92"/>
      <c r="AA181" s="93"/>
      <c r="AB181" s="92"/>
      <c r="AC181" s="93"/>
      <c r="AD181" s="102"/>
      <c r="AE181" s="93"/>
      <c r="AF181" s="93"/>
      <c r="AG181" s="102"/>
      <c r="AH181" s="107"/>
      <c r="AI181" s="108"/>
      <c r="AJ181" s="3"/>
      <c r="AK181" s="3"/>
      <c r="AL181" s="3"/>
      <c r="AY181" s="3"/>
      <c r="AZ181" s="3"/>
      <c r="BA181" s="3"/>
      <c r="BB181" s="3"/>
      <c r="BC181" s="3"/>
      <c r="BD181" s="3"/>
      <c r="BE181" s="3"/>
      <c r="BL181" s="2"/>
      <c r="BM181" s="2"/>
      <c r="BN181" s="2"/>
      <c r="BO181" s="2"/>
      <c r="BP181" s="2"/>
      <c r="BQ181" s="2"/>
      <c r="BR181" s="2"/>
    </row>
    <row r="182" spans="3:70" ht="12.45" customHeight="1" x14ac:dyDescent="0.15">
      <c r="C182" s="21" t="s">
        <v>125</v>
      </c>
      <c r="D182" s="16" t="s">
        <v>42</v>
      </c>
      <c r="E182" s="337">
        <f>IF(S173="","",S173)</f>
        <v>15</v>
      </c>
      <c r="F182" s="319" t="str">
        <f t="shared" si="24"/>
        <v>-</v>
      </c>
      <c r="G182" s="338">
        <f>IF(Q173="","",Q173)</f>
        <v>5</v>
      </c>
      <c r="H182" s="348" t="str">
        <f>IF(J179="","",J179)</f>
        <v>-</v>
      </c>
      <c r="I182" s="354">
        <f>IF(S176="","",S176)</f>
        <v>15</v>
      </c>
      <c r="J182" s="319" t="str">
        <f t="shared" si="25"/>
        <v>-</v>
      </c>
      <c r="K182" s="338">
        <f>IF(Q176="","",Q176)</f>
        <v>1</v>
      </c>
      <c r="L182" s="348" t="str">
        <f>IF(N179="","",N179)</f>
        <v/>
      </c>
      <c r="M182" s="354">
        <f>IF(S179="","",S179)</f>
        <v>15</v>
      </c>
      <c r="N182" s="319" t="str">
        <f>IF(M182="","","-")</f>
        <v>-</v>
      </c>
      <c r="O182" s="338">
        <f>IF(Q179="","",Q179)</f>
        <v>1</v>
      </c>
      <c r="P182" s="348" t="str">
        <f>IF(R179="","",R179)</f>
        <v>-</v>
      </c>
      <c r="Q182" s="349"/>
      <c r="R182" s="326"/>
      <c r="S182" s="326"/>
      <c r="T182" s="377"/>
      <c r="U182" s="198"/>
      <c r="V182" s="199"/>
      <c r="W182" s="199"/>
      <c r="X182" s="200"/>
      <c r="Y182" s="100"/>
      <c r="Z182" s="96">
        <f>COUNTIF(E181:T183,"○")</f>
        <v>3</v>
      </c>
      <c r="AA182" s="97">
        <f>COUNTIF(E181:T183,"×")</f>
        <v>0</v>
      </c>
      <c r="AB182" s="94">
        <f>(IF((E181&gt;G181),1,0))+(IF((E182&gt;G182),1,0))+(IF((E183&gt;G183),1,0))+(IF((I181&gt;K181),1,0))+(IF((I182&gt;K182),1,0))+(IF((I183&gt;K183),1,0))+(IF((M181&gt;O181),1,0))+(IF((M182&gt;O182),1,0))+(IF((M183&gt;O183),1,0))+(IF((Q181&gt;S181),1,0))+(IF((Q182&gt;S182),1,0))+(IF((Q183&gt;S183),1,0))</f>
        <v>6</v>
      </c>
      <c r="AC182" s="95">
        <f>(IF((E181&lt;G181),1,0))+(IF((E182&lt;G182),1,0))+(IF((E183&lt;G183),1,0))+(IF((I181&lt;K181),1,0))+(IF((I182&lt;K182),1,0))+(IF((I183&lt;K183),1,0))+(IF((M181&lt;O181),1,0))+(IF((M182&lt;O182),1,0))+(IF((M183&lt;O183),1,0))+(IF((Q181&lt;S181),1,0))+(IF((Q182&lt;S182),1,0))+(IF((Q183&lt;S183),1,0))</f>
        <v>0</v>
      </c>
      <c r="AD182" s="105">
        <f>AB182-AC182</f>
        <v>6</v>
      </c>
      <c r="AE182" s="97">
        <f>SUM(E181:E183,I181:I183,M181:M183,Q181:Q183)</f>
        <v>90</v>
      </c>
      <c r="AF182" s="97">
        <f>SUM(G181:G183,K181:K183,O181:O183,S181:S183)</f>
        <v>21</v>
      </c>
      <c r="AG182" s="106">
        <f>AE182-AF182</f>
        <v>69</v>
      </c>
      <c r="AH182" s="230">
        <f>(Z182-AA182)*1000+(AD182)*100+AG182</f>
        <v>3669</v>
      </c>
      <c r="AI182" s="231"/>
      <c r="AJ182" s="3"/>
      <c r="AK182" s="3"/>
      <c r="AL182" s="3"/>
      <c r="AY182" s="3"/>
      <c r="AZ182" s="3"/>
      <c r="BA182" s="3"/>
      <c r="BB182" s="3"/>
      <c r="BC182" s="3"/>
      <c r="BD182" s="3"/>
      <c r="BE182" s="3"/>
      <c r="BL182" s="2"/>
      <c r="BM182" s="2"/>
      <c r="BN182" s="2"/>
      <c r="BO182" s="2"/>
      <c r="BP182" s="2"/>
      <c r="BQ182" s="2"/>
      <c r="BR182" s="2"/>
    </row>
    <row r="183" spans="3:70" ht="12.45" customHeight="1" x14ac:dyDescent="0.15">
      <c r="C183" s="23"/>
      <c r="D183" s="24"/>
      <c r="E183" s="364" t="str">
        <f>IF(S174="","",S174)</f>
        <v/>
      </c>
      <c r="F183" s="365" t="str">
        <f t="shared" si="24"/>
        <v/>
      </c>
      <c r="G183" s="366" t="str">
        <f>IF(Q174="","",Q174)</f>
        <v/>
      </c>
      <c r="H183" s="369" t="str">
        <f>IF(J180="","",J180)</f>
        <v/>
      </c>
      <c r="I183" s="368" t="str">
        <f>IF(S177="","",S177)</f>
        <v/>
      </c>
      <c r="J183" s="365" t="str">
        <f t="shared" si="25"/>
        <v/>
      </c>
      <c r="K183" s="366" t="str">
        <f>IF(Q177="","",Q177)</f>
        <v/>
      </c>
      <c r="L183" s="369" t="str">
        <f>IF(N180="","",N180)</f>
        <v/>
      </c>
      <c r="M183" s="368" t="str">
        <f>IF(S180="","",S180)</f>
        <v/>
      </c>
      <c r="N183" s="365" t="str">
        <f>IF(M183="","","-")</f>
        <v/>
      </c>
      <c r="O183" s="366" t="str">
        <f>IF(Q180="","",Q180)</f>
        <v/>
      </c>
      <c r="P183" s="369" t="str">
        <f>IF(R180="","",R180)</f>
        <v/>
      </c>
      <c r="Q183" s="370"/>
      <c r="R183" s="371"/>
      <c r="S183" s="371"/>
      <c r="T183" s="378"/>
      <c r="U183" s="134">
        <f>Z182</f>
        <v>3</v>
      </c>
      <c r="V183" s="135" t="s">
        <v>27</v>
      </c>
      <c r="W183" s="135">
        <f>AA182</f>
        <v>0</v>
      </c>
      <c r="X183" s="137" t="s">
        <v>28</v>
      </c>
      <c r="Y183" s="100"/>
      <c r="Z183" s="98"/>
      <c r="AA183" s="99"/>
      <c r="AB183" s="98"/>
      <c r="AC183" s="99"/>
      <c r="AD183" s="111"/>
      <c r="AE183" s="99"/>
      <c r="AF183" s="99"/>
      <c r="AG183" s="111"/>
      <c r="AH183" s="114"/>
      <c r="AI183" s="115"/>
      <c r="AJ183" s="3"/>
      <c r="AK183" s="3"/>
      <c r="AL183" s="3"/>
      <c r="AY183" s="3"/>
      <c r="AZ183" s="3"/>
      <c r="BA183" s="3"/>
      <c r="BB183" s="3"/>
      <c r="BC183" s="3"/>
      <c r="BD183" s="3"/>
      <c r="BE183" s="3"/>
      <c r="BL183" s="2"/>
      <c r="BM183" s="2"/>
      <c r="BN183" s="2"/>
      <c r="BO183" s="2"/>
      <c r="BP183" s="2"/>
      <c r="BQ183" s="2"/>
      <c r="BR183" s="2"/>
    </row>
    <row r="184" spans="3:70" ht="13.5" customHeight="1" x14ac:dyDescent="0.2">
      <c r="Z184" s="2"/>
      <c r="AA184" s="2"/>
      <c r="AB184" s="2"/>
      <c r="AC184" s="2"/>
      <c r="AD184" s="2"/>
      <c r="AE184" s="2"/>
      <c r="AF184" s="2"/>
      <c r="AG184" s="3"/>
      <c r="AH184" s="3"/>
      <c r="AI184" s="3"/>
      <c r="AJ184" s="3"/>
      <c r="AK184" s="3"/>
      <c r="AL184" s="3"/>
      <c r="AY184" s="3"/>
      <c r="AZ184" s="3"/>
      <c r="BA184" s="3"/>
      <c r="BB184" s="3"/>
      <c r="BC184" s="3"/>
      <c r="BD184" s="3"/>
      <c r="BE184" s="3"/>
      <c r="BL184" s="2"/>
      <c r="BM184" s="2"/>
      <c r="BN184" s="2"/>
      <c r="BO184" s="2"/>
      <c r="BP184" s="2"/>
      <c r="BQ184" s="2"/>
      <c r="BR184" s="2"/>
    </row>
    <row r="185" spans="3:70" ht="13.5" customHeight="1" x14ac:dyDescent="0.2">
      <c r="Z185" s="2"/>
      <c r="AA185" s="2"/>
      <c r="AB185" s="2"/>
      <c r="AC185" s="2"/>
      <c r="AD185" s="2"/>
      <c r="AE185" s="2"/>
      <c r="AF185" s="2"/>
      <c r="AG185" s="3"/>
      <c r="AH185" s="3"/>
      <c r="AI185" s="3"/>
      <c r="AJ185" s="3"/>
      <c r="AK185" s="3"/>
      <c r="AL185" s="3"/>
      <c r="AY185" s="3"/>
      <c r="AZ185" s="3"/>
      <c r="BA185" s="3"/>
      <c r="BB185" s="3"/>
      <c r="BC185" s="3"/>
      <c r="BD185" s="3"/>
      <c r="BE185" s="3"/>
      <c r="BL185" s="2"/>
      <c r="BM185" s="2"/>
      <c r="BN185" s="2"/>
      <c r="BO185" s="2"/>
      <c r="BP185" s="2"/>
      <c r="BQ185" s="2"/>
      <c r="BR185" s="2"/>
    </row>
    <row r="186" spans="3:70" ht="13.5" customHeight="1" x14ac:dyDescent="0.2">
      <c r="Z186" s="2"/>
      <c r="AA186" s="2"/>
      <c r="AB186" s="2"/>
      <c r="AC186" s="2"/>
      <c r="AD186" s="2"/>
      <c r="AE186" s="2"/>
      <c r="AF186" s="2"/>
      <c r="AG186" s="3"/>
      <c r="AH186" s="3"/>
      <c r="AI186" s="3"/>
      <c r="AJ186" s="3"/>
      <c r="AK186" s="3"/>
      <c r="AL186" s="3"/>
      <c r="AY186" s="3"/>
      <c r="AZ186" s="3"/>
      <c r="BA186" s="3"/>
      <c r="BB186" s="3"/>
      <c r="BC186" s="3"/>
      <c r="BD186" s="3"/>
      <c r="BE186" s="3"/>
      <c r="BL186" s="2"/>
      <c r="BM186" s="2"/>
      <c r="BN186" s="2"/>
      <c r="BO186" s="2"/>
      <c r="BP186" s="2"/>
      <c r="BQ186" s="2"/>
      <c r="BR186" s="2"/>
    </row>
    <row r="187" spans="3:70" ht="13.5" customHeight="1" x14ac:dyDescent="0.2">
      <c r="Z187" s="2"/>
      <c r="AA187" s="2"/>
      <c r="AB187" s="2"/>
      <c r="AC187" s="2"/>
      <c r="AD187" s="2"/>
      <c r="AE187" s="2"/>
      <c r="AF187" s="2"/>
      <c r="AG187" s="3"/>
      <c r="AH187" s="3"/>
      <c r="AI187" s="3"/>
      <c r="AJ187" s="3"/>
      <c r="AK187" s="3"/>
      <c r="AL187" s="3"/>
      <c r="AY187" s="3"/>
      <c r="AZ187" s="3"/>
      <c r="BA187" s="3"/>
      <c r="BB187" s="3"/>
      <c r="BC187" s="3"/>
      <c r="BD187" s="3"/>
      <c r="BE187" s="3"/>
      <c r="BL187" s="2"/>
      <c r="BM187" s="2"/>
      <c r="BN187" s="2"/>
      <c r="BO187" s="2"/>
      <c r="BP187" s="2"/>
      <c r="BQ187" s="2"/>
      <c r="BR187" s="2"/>
    </row>
    <row r="188" spans="3:70" ht="13.5" customHeight="1" x14ac:dyDescent="0.2">
      <c r="Z188" s="2"/>
      <c r="AA188" s="2"/>
      <c r="AB188" s="2"/>
      <c r="AC188" s="2"/>
      <c r="AD188" s="2"/>
      <c r="AE188" s="2"/>
      <c r="AF188" s="2"/>
      <c r="AG188" s="3"/>
      <c r="AH188" s="3"/>
      <c r="AI188" s="3"/>
      <c r="AJ188" s="3"/>
      <c r="AK188" s="3"/>
      <c r="AL188" s="3"/>
      <c r="AY188" s="3"/>
      <c r="AZ188" s="3"/>
      <c r="BA188" s="3"/>
      <c r="BB188" s="3"/>
      <c r="BC188" s="3"/>
      <c r="BD188" s="3"/>
      <c r="BE188" s="3"/>
      <c r="BL188" s="2"/>
      <c r="BM188" s="2"/>
      <c r="BN188" s="2"/>
      <c r="BO188" s="2"/>
      <c r="BP188" s="2"/>
      <c r="BQ188" s="2"/>
      <c r="BR188" s="2"/>
    </row>
    <row r="189" spans="3:70" ht="13.5" customHeight="1" x14ac:dyDescent="0.2">
      <c r="Z189" s="2"/>
      <c r="AA189" s="2"/>
      <c r="AB189" s="2"/>
      <c r="AC189" s="2"/>
      <c r="AD189" s="2"/>
      <c r="AE189" s="2"/>
      <c r="AF189" s="2"/>
      <c r="AG189" s="3"/>
      <c r="AH189" s="3"/>
      <c r="AI189" s="3"/>
      <c r="AJ189" s="3"/>
      <c r="AK189" s="3"/>
      <c r="AL189" s="3"/>
      <c r="AY189" s="3"/>
      <c r="AZ189" s="3"/>
      <c r="BA189" s="3"/>
      <c r="BB189" s="3"/>
      <c r="BC189" s="3"/>
      <c r="BD189" s="3"/>
      <c r="BE189" s="3"/>
      <c r="BL189" s="2"/>
      <c r="BM189" s="2"/>
      <c r="BN189" s="2"/>
      <c r="BO189" s="2"/>
      <c r="BP189" s="2"/>
      <c r="BQ189" s="2"/>
      <c r="BR189" s="2"/>
    </row>
    <row r="190" spans="3:70" ht="13.5" customHeight="1" x14ac:dyDescent="0.2">
      <c r="Z190" s="2"/>
      <c r="AA190" s="2"/>
      <c r="AB190" s="2"/>
      <c r="AC190" s="2"/>
      <c r="AD190" s="2"/>
      <c r="AE190" s="2"/>
      <c r="AF190" s="2"/>
      <c r="AG190" s="3"/>
      <c r="AH190" s="3"/>
      <c r="AI190" s="3"/>
      <c r="AJ190" s="3"/>
      <c r="AK190" s="3"/>
      <c r="AL190" s="3"/>
      <c r="AY190" s="3"/>
      <c r="AZ190" s="3"/>
      <c r="BA190" s="3"/>
      <c r="BB190" s="3"/>
      <c r="BC190" s="3"/>
      <c r="BD190" s="3"/>
      <c r="BE190" s="3"/>
      <c r="BL190" s="2"/>
      <c r="BM190" s="2"/>
      <c r="BN190" s="2"/>
      <c r="BO190" s="2"/>
      <c r="BP190" s="2"/>
      <c r="BQ190" s="2"/>
      <c r="BR190" s="2"/>
    </row>
    <row r="191" spans="3:70" ht="13.5" customHeight="1" x14ac:dyDescent="0.2">
      <c r="Z191" s="2"/>
      <c r="AA191" s="2"/>
      <c r="AB191" s="2"/>
      <c r="AC191" s="2"/>
      <c r="AD191" s="2"/>
      <c r="AE191" s="2"/>
      <c r="AF191" s="2"/>
      <c r="AG191" s="3"/>
      <c r="AH191" s="3"/>
      <c r="AI191" s="3"/>
      <c r="AJ191" s="3"/>
      <c r="AK191" s="3"/>
      <c r="AL191" s="3"/>
      <c r="AY191" s="3"/>
      <c r="AZ191" s="3"/>
      <c r="BA191" s="3"/>
      <c r="BB191" s="3"/>
      <c r="BC191" s="3"/>
      <c r="BD191" s="3"/>
      <c r="BE191" s="3"/>
      <c r="BL191" s="2"/>
      <c r="BM191" s="2"/>
      <c r="BN191" s="2"/>
      <c r="BO191" s="2"/>
      <c r="BP191" s="2"/>
      <c r="BQ191" s="2"/>
      <c r="BR191" s="2"/>
    </row>
    <row r="192" spans="3:70" ht="13.5" customHeight="1" x14ac:dyDescent="0.2">
      <c r="Z192" s="2"/>
      <c r="AA192" s="2"/>
      <c r="AB192" s="2"/>
      <c r="AC192" s="2"/>
      <c r="AD192" s="2"/>
      <c r="AE192" s="2"/>
      <c r="AF192" s="2"/>
      <c r="AG192" s="3"/>
      <c r="AH192" s="3"/>
      <c r="AI192" s="3"/>
      <c r="AJ192" s="3"/>
      <c r="AK192" s="3"/>
      <c r="AL192" s="3"/>
      <c r="AY192" s="3"/>
      <c r="AZ192" s="3"/>
      <c r="BA192" s="3"/>
      <c r="BB192" s="3"/>
      <c r="BC192" s="3"/>
      <c r="BD192" s="3"/>
      <c r="BE192" s="3"/>
      <c r="BL192" s="2"/>
      <c r="BM192" s="2"/>
      <c r="BN192" s="2"/>
      <c r="BO192" s="2"/>
      <c r="BP192" s="2"/>
      <c r="BQ192" s="2"/>
      <c r="BR192" s="2"/>
    </row>
    <row r="193" spans="26:70" ht="13.5" customHeight="1" x14ac:dyDescent="0.2">
      <c r="Z193" s="2"/>
      <c r="AA193" s="2"/>
      <c r="AB193" s="2"/>
      <c r="AC193" s="2"/>
      <c r="AD193" s="2"/>
      <c r="AE193" s="2"/>
      <c r="AF193" s="2"/>
      <c r="AG193" s="3"/>
      <c r="AH193" s="3"/>
      <c r="AI193" s="3"/>
      <c r="AJ193" s="3"/>
      <c r="AK193" s="3"/>
      <c r="AL193" s="3"/>
      <c r="AY193" s="3"/>
      <c r="AZ193" s="3"/>
      <c r="BA193" s="3"/>
      <c r="BB193" s="3"/>
      <c r="BC193" s="3"/>
      <c r="BD193" s="3"/>
      <c r="BE193" s="3"/>
      <c r="BL193" s="2"/>
      <c r="BM193" s="2"/>
      <c r="BN193" s="2"/>
      <c r="BO193" s="2"/>
      <c r="BP193" s="2"/>
      <c r="BQ193" s="2"/>
      <c r="BR193" s="2"/>
    </row>
    <row r="194" spans="26:70" ht="13.5" customHeight="1" x14ac:dyDescent="0.2">
      <c r="Z194" s="2"/>
      <c r="AA194" s="2"/>
      <c r="AB194" s="2"/>
      <c r="AC194" s="2"/>
      <c r="AD194" s="2"/>
      <c r="AE194" s="2"/>
      <c r="AF194" s="2"/>
      <c r="AG194" s="3"/>
      <c r="AH194" s="3"/>
      <c r="AI194" s="3"/>
      <c r="AJ194" s="3"/>
      <c r="AK194" s="3"/>
      <c r="AL194" s="3"/>
      <c r="AY194" s="3"/>
      <c r="AZ194" s="3"/>
      <c r="BA194" s="3"/>
      <c r="BB194" s="3"/>
      <c r="BC194" s="3"/>
      <c r="BD194" s="3"/>
      <c r="BE194" s="3"/>
      <c r="BL194" s="2"/>
      <c r="BM194" s="2"/>
      <c r="BN194" s="2"/>
      <c r="BO194" s="2"/>
      <c r="BP194" s="2"/>
      <c r="BQ194" s="2"/>
      <c r="BR194" s="2"/>
    </row>
    <row r="195" spans="26:70" ht="13.5" customHeight="1" x14ac:dyDescent="0.2">
      <c r="Z195" s="2"/>
      <c r="AA195" s="2"/>
      <c r="AB195" s="2"/>
      <c r="AC195" s="2"/>
      <c r="AD195" s="2"/>
      <c r="AE195" s="2"/>
      <c r="AF195" s="2"/>
      <c r="AG195" s="3"/>
      <c r="AH195" s="3"/>
      <c r="AI195" s="3"/>
      <c r="AJ195" s="3"/>
      <c r="AK195" s="3"/>
      <c r="AL195" s="3"/>
      <c r="AY195" s="3"/>
      <c r="AZ195" s="3"/>
      <c r="BA195" s="3"/>
      <c r="BB195" s="3"/>
      <c r="BC195" s="3"/>
      <c r="BD195" s="3"/>
      <c r="BE195" s="3"/>
      <c r="BL195" s="2"/>
      <c r="BM195" s="2"/>
      <c r="BN195" s="2"/>
      <c r="BO195" s="2"/>
      <c r="BP195" s="2"/>
      <c r="BQ195" s="2"/>
      <c r="BR195" s="2"/>
    </row>
    <row r="196" spans="26:70" ht="13.5" customHeight="1" x14ac:dyDescent="0.2">
      <c r="Z196" s="2"/>
      <c r="AA196" s="2"/>
      <c r="AB196" s="2"/>
      <c r="AC196" s="2"/>
      <c r="AD196" s="2"/>
      <c r="AE196" s="2"/>
      <c r="AF196" s="2"/>
      <c r="AG196" s="3"/>
      <c r="AH196" s="3"/>
      <c r="AI196" s="3"/>
      <c r="AJ196" s="3"/>
      <c r="AK196" s="3"/>
      <c r="AL196" s="3"/>
      <c r="AY196" s="3"/>
      <c r="AZ196" s="3"/>
      <c r="BA196" s="3"/>
      <c r="BB196" s="3"/>
      <c r="BC196" s="3"/>
      <c r="BD196" s="3"/>
      <c r="BE196" s="3"/>
      <c r="BL196" s="2"/>
      <c r="BM196" s="2"/>
      <c r="BN196" s="2"/>
      <c r="BO196" s="2"/>
      <c r="BP196" s="2"/>
      <c r="BQ196" s="2"/>
      <c r="BR196" s="2"/>
    </row>
    <row r="197" spans="26:70" ht="13.5" customHeight="1" x14ac:dyDescent="0.2">
      <c r="Z197" s="2"/>
      <c r="AA197" s="2"/>
      <c r="AB197" s="2"/>
      <c r="AC197" s="2"/>
      <c r="AD197" s="2"/>
      <c r="AE197" s="2"/>
      <c r="AF197" s="2"/>
      <c r="AG197" s="3"/>
      <c r="AH197" s="3"/>
      <c r="AI197" s="3"/>
      <c r="AJ197" s="3"/>
      <c r="AK197" s="3"/>
      <c r="AL197" s="3"/>
      <c r="AY197" s="3"/>
      <c r="AZ197" s="3"/>
      <c r="BA197" s="3"/>
      <c r="BB197" s="3"/>
      <c r="BC197" s="3"/>
      <c r="BD197" s="3"/>
      <c r="BE197" s="3"/>
      <c r="BL197" s="2"/>
      <c r="BM197" s="2"/>
      <c r="BN197" s="2"/>
      <c r="BO197" s="2"/>
      <c r="BP197" s="2"/>
      <c r="BQ197" s="2"/>
      <c r="BR197" s="2"/>
    </row>
    <row r="198" spans="26:70" ht="13.5" customHeight="1" x14ac:dyDescent="0.2">
      <c r="Z198" s="2"/>
      <c r="AA198" s="2"/>
      <c r="AB198" s="2"/>
      <c r="AC198" s="2"/>
      <c r="AD198" s="2"/>
      <c r="AE198" s="2"/>
      <c r="AF198" s="2"/>
      <c r="AG198" s="3"/>
      <c r="AH198" s="3"/>
      <c r="AI198" s="3"/>
      <c r="AJ198" s="3"/>
      <c r="AK198" s="3"/>
      <c r="AL198" s="3"/>
      <c r="AY198" s="3"/>
      <c r="AZ198" s="3"/>
      <c r="BA198" s="3"/>
      <c r="BB198" s="3"/>
      <c r="BC198" s="3"/>
      <c r="BD198" s="3"/>
      <c r="BE198" s="3"/>
      <c r="BL198" s="2"/>
      <c r="BM198" s="2"/>
      <c r="BN198" s="2"/>
      <c r="BO198" s="2"/>
      <c r="BP198" s="2"/>
      <c r="BQ198" s="2"/>
      <c r="BR198" s="2"/>
    </row>
    <row r="199" spans="26:70" ht="13.5" customHeight="1" x14ac:dyDescent="0.2">
      <c r="Z199" s="2"/>
      <c r="AA199" s="2"/>
      <c r="AB199" s="2"/>
      <c r="AC199" s="2"/>
      <c r="AD199" s="2"/>
      <c r="AE199" s="2"/>
      <c r="AF199" s="2"/>
      <c r="AG199" s="3"/>
      <c r="AH199" s="3"/>
      <c r="AI199" s="3"/>
      <c r="AJ199" s="3"/>
      <c r="AK199" s="3"/>
      <c r="AL199" s="3"/>
      <c r="AY199" s="3"/>
      <c r="AZ199" s="3"/>
      <c r="BA199" s="3"/>
      <c r="BB199" s="3"/>
      <c r="BC199" s="3"/>
      <c r="BD199" s="3"/>
      <c r="BE199" s="3"/>
      <c r="BL199" s="2"/>
      <c r="BM199" s="2"/>
      <c r="BN199" s="2"/>
      <c r="BO199" s="2"/>
      <c r="BP199" s="2"/>
      <c r="BQ199" s="2"/>
      <c r="BR199" s="2"/>
    </row>
    <row r="200" spans="26:70" ht="13.5" customHeight="1" x14ac:dyDescent="0.2">
      <c r="Z200" s="2"/>
      <c r="AA200" s="2"/>
      <c r="AB200" s="2"/>
      <c r="AC200" s="2"/>
      <c r="AD200" s="2"/>
      <c r="AE200" s="2"/>
      <c r="AF200" s="2"/>
      <c r="AG200" s="3"/>
      <c r="AH200" s="3"/>
      <c r="AI200" s="3"/>
      <c r="AJ200" s="3"/>
      <c r="AK200" s="3"/>
      <c r="AL200" s="3"/>
      <c r="AY200" s="3"/>
      <c r="AZ200" s="3"/>
      <c r="BA200" s="3"/>
      <c r="BB200" s="3"/>
      <c r="BC200" s="3"/>
      <c r="BD200" s="3"/>
      <c r="BE200" s="3"/>
      <c r="BL200" s="2"/>
      <c r="BM200" s="2"/>
      <c r="BN200" s="2"/>
      <c r="BO200" s="2"/>
      <c r="BP200" s="2"/>
      <c r="BQ200" s="2"/>
      <c r="BR200" s="2"/>
    </row>
    <row r="201" spans="26:70" ht="13.5" customHeight="1" x14ac:dyDescent="0.2">
      <c r="Z201" s="2"/>
      <c r="AA201" s="2"/>
      <c r="AB201" s="2"/>
      <c r="AC201" s="2"/>
      <c r="AD201" s="2"/>
      <c r="AE201" s="2"/>
      <c r="AF201" s="2"/>
      <c r="AG201" s="3"/>
      <c r="AH201" s="3"/>
      <c r="AI201" s="3"/>
      <c r="AJ201" s="3"/>
      <c r="AK201" s="3"/>
      <c r="AL201" s="3"/>
      <c r="AY201" s="3"/>
      <c r="AZ201" s="3"/>
      <c r="BA201" s="3"/>
      <c r="BB201" s="3"/>
      <c r="BC201" s="3"/>
      <c r="BD201" s="3"/>
      <c r="BE201" s="3"/>
      <c r="BL201" s="2"/>
      <c r="BM201" s="2"/>
      <c r="BN201" s="2"/>
      <c r="BO201" s="2"/>
      <c r="BP201" s="2"/>
      <c r="BQ201" s="2"/>
      <c r="BR201" s="2"/>
    </row>
    <row r="202" spans="26:70" ht="13.5" customHeight="1" x14ac:dyDescent="0.2">
      <c r="Z202" s="2"/>
      <c r="AA202" s="2"/>
      <c r="AB202" s="2"/>
      <c r="AC202" s="2"/>
      <c r="AD202" s="2"/>
      <c r="AE202" s="2"/>
      <c r="AF202" s="2"/>
      <c r="AG202" s="3"/>
      <c r="AH202" s="3"/>
      <c r="AI202" s="3"/>
      <c r="AJ202" s="3"/>
      <c r="AK202" s="3"/>
      <c r="AL202" s="3"/>
      <c r="AY202" s="3"/>
      <c r="AZ202" s="3"/>
      <c r="BA202" s="3"/>
      <c r="BB202" s="3"/>
      <c r="BC202" s="3"/>
      <c r="BD202" s="3"/>
      <c r="BE202" s="3"/>
      <c r="BL202" s="2"/>
      <c r="BM202" s="2"/>
      <c r="BN202" s="2"/>
      <c r="BO202" s="2"/>
      <c r="BP202" s="2"/>
      <c r="BQ202" s="2"/>
      <c r="BR202" s="2"/>
    </row>
    <row r="203" spans="26:70" ht="13.5" customHeight="1" x14ac:dyDescent="0.2">
      <c r="Z203" s="2"/>
      <c r="AA203" s="2"/>
      <c r="AB203" s="2"/>
      <c r="AC203" s="2"/>
      <c r="AD203" s="2"/>
      <c r="AE203" s="2"/>
      <c r="AF203" s="2"/>
      <c r="AG203" s="3"/>
      <c r="AH203" s="3"/>
      <c r="AI203" s="3"/>
      <c r="AJ203" s="3"/>
      <c r="AK203" s="3"/>
      <c r="AL203" s="3"/>
      <c r="AY203" s="3"/>
      <c r="AZ203" s="3"/>
      <c r="BA203" s="3"/>
      <c r="BB203" s="3"/>
      <c r="BC203" s="3"/>
      <c r="BD203" s="3"/>
      <c r="BE203" s="3"/>
      <c r="BL203" s="2"/>
      <c r="BM203" s="2"/>
      <c r="BN203" s="2"/>
      <c r="BO203" s="2"/>
      <c r="BP203" s="2"/>
      <c r="BQ203" s="2"/>
      <c r="BR203" s="2"/>
    </row>
    <row r="204" spans="26:70" ht="13.5" customHeight="1" x14ac:dyDescent="0.2">
      <c r="Z204" s="2"/>
      <c r="AA204" s="2"/>
      <c r="AB204" s="2"/>
      <c r="AC204" s="2"/>
      <c r="AD204" s="2"/>
      <c r="AE204" s="2"/>
      <c r="AF204" s="2"/>
      <c r="AG204" s="3"/>
      <c r="AH204" s="3"/>
      <c r="AI204" s="3"/>
      <c r="AJ204" s="3"/>
      <c r="AK204" s="3"/>
      <c r="AL204" s="3"/>
      <c r="AY204" s="3"/>
      <c r="AZ204" s="3"/>
      <c r="BA204" s="3"/>
      <c r="BB204" s="3"/>
      <c r="BC204" s="3"/>
      <c r="BD204" s="3"/>
      <c r="BE204" s="3"/>
      <c r="BL204" s="2"/>
      <c r="BM204" s="2"/>
      <c r="BN204" s="2"/>
      <c r="BO204" s="2"/>
      <c r="BP204" s="2"/>
      <c r="BQ204" s="2"/>
      <c r="BR204" s="2"/>
    </row>
    <row r="205" spans="26:70" ht="13.5" customHeight="1" x14ac:dyDescent="0.2">
      <c r="Z205" s="2"/>
      <c r="AA205" s="2"/>
      <c r="AB205" s="2"/>
      <c r="AC205" s="2"/>
      <c r="AD205" s="2"/>
      <c r="AE205" s="2"/>
      <c r="AF205" s="2"/>
      <c r="AG205" s="3"/>
      <c r="AH205" s="3"/>
      <c r="AI205" s="3"/>
      <c r="AJ205" s="3"/>
      <c r="AK205" s="3"/>
      <c r="AL205" s="3"/>
      <c r="AY205" s="3"/>
      <c r="AZ205" s="3"/>
      <c r="BA205" s="3"/>
      <c r="BB205" s="3"/>
      <c r="BC205" s="3"/>
      <c r="BD205" s="3"/>
      <c r="BE205" s="3"/>
      <c r="BL205" s="2"/>
      <c r="BM205" s="2"/>
      <c r="BN205" s="2"/>
      <c r="BO205" s="2"/>
      <c r="BP205" s="2"/>
      <c r="BQ205" s="2"/>
      <c r="BR205" s="2"/>
    </row>
    <row r="206" spans="26:70" ht="13.5" customHeight="1" x14ac:dyDescent="0.2">
      <c r="Z206" s="2"/>
      <c r="AA206" s="2"/>
      <c r="AB206" s="2"/>
      <c r="AC206" s="2"/>
      <c r="AD206" s="2"/>
      <c r="AE206" s="2"/>
      <c r="AF206" s="2"/>
      <c r="AG206" s="3"/>
      <c r="AH206" s="3"/>
      <c r="AI206" s="3"/>
      <c r="AJ206" s="3"/>
      <c r="AK206" s="3"/>
      <c r="AL206" s="3"/>
      <c r="AY206" s="3"/>
      <c r="AZ206" s="3"/>
      <c r="BA206" s="3"/>
      <c r="BB206" s="3"/>
      <c r="BC206" s="3"/>
      <c r="BD206" s="3"/>
      <c r="BE206" s="3"/>
      <c r="BL206" s="2"/>
      <c r="BM206" s="2"/>
      <c r="BN206" s="2"/>
      <c r="BO206" s="2"/>
      <c r="BP206" s="2"/>
      <c r="BQ206" s="2"/>
      <c r="BR206" s="2"/>
    </row>
    <row r="207" spans="26:70" ht="13.5" customHeight="1" x14ac:dyDescent="0.2">
      <c r="Z207" s="2"/>
      <c r="AA207" s="2"/>
      <c r="AB207" s="2"/>
      <c r="AC207" s="2"/>
      <c r="AD207" s="2"/>
      <c r="AE207" s="2"/>
      <c r="AF207" s="2"/>
      <c r="AG207" s="3"/>
      <c r="AH207" s="3"/>
      <c r="AI207" s="3"/>
      <c r="AJ207" s="3"/>
      <c r="AK207" s="3"/>
      <c r="AL207" s="3"/>
      <c r="AY207" s="3"/>
      <c r="AZ207" s="3"/>
      <c r="BA207" s="3"/>
      <c r="BB207" s="3"/>
      <c r="BC207" s="3"/>
      <c r="BD207" s="3"/>
      <c r="BE207" s="3"/>
      <c r="BL207" s="2"/>
      <c r="BM207" s="2"/>
      <c r="BN207" s="2"/>
      <c r="BO207" s="2"/>
      <c r="BP207" s="2"/>
      <c r="BQ207" s="2"/>
      <c r="BR207" s="2"/>
    </row>
    <row r="208" spans="26:70" ht="13.5" customHeight="1" x14ac:dyDescent="0.2">
      <c r="Z208" s="2"/>
      <c r="AA208" s="2"/>
      <c r="AB208" s="2"/>
      <c r="AC208" s="2"/>
      <c r="AD208" s="2"/>
      <c r="AE208" s="2"/>
      <c r="AF208" s="2"/>
      <c r="AG208" s="3"/>
      <c r="AH208" s="3"/>
      <c r="AI208" s="3"/>
      <c r="AJ208" s="3"/>
      <c r="AK208" s="3"/>
      <c r="AL208" s="3"/>
      <c r="AY208" s="3"/>
      <c r="AZ208" s="3"/>
      <c r="BA208" s="3"/>
      <c r="BB208" s="3"/>
      <c r="BC208" s="3"/>
      <c r="BD208" s="3"/>
      <c r="BE208" s="3"/>
      <c r="BL208" s="2"/>
      <c r="BM208" s="2"/>
      <c r="BN208" s="2"/>
      <c r="BO208" s="2"/>
      <c r="BP208" s="2"/>
      <c r="BQ208" s="2"/>
      <c r="BR208" s="2"/>
    </row>
    <row r="209" spans="26:70" ht="13.5" customHeight="1" x14ac:dyDescent="0.2">
      <c r="Z209" s="2"/>
      <c r="AA209" s="2"/>
      <c r="AB209" s="2"/>
      <c r="AC209" s="2"/>
      <c r="AD209" s="2"/>
      <c r="AE209" s="2"/>
      <c r="AF209" s="2"/>
      <c r="AG209" s="3"/>
      <c r="AH209" s="3"/>
      <c r="AI209" s="3"/>
      <c r="AJ209" s="3"/>
      <c r="AK209" s="3"/>
      <c r="AL209" s="3"/>
      <c r="AY209" s="3"/>
      <c r="AZ209" s="3"/>
      <c r="BA209" s="3"/>
      <c r="BB209" s="3"/>
      <c r="BC209" s="3"/>
      <c r="BD209" s="3"/>
      <c r="BE209" s="3"/>
      <c r="BL209" s="2"/>
      <c r="BM209" s="2"/>
      <c r="BN209" s="2"/>
      <c r="BO209" s="2"/>
      <c r="BP209" s="2"/>
      <c r="BQ209" s="2"/>
      <c r="BR209" s="2"/>
    </row>
    <row r="210" spans="26:70" ht="13.5" customHeight="1" x14ac:dyDescent="0.2">
      <c r="Z210" s="2"/>
      <c r="AA210" s="2"/>
      <c r="AB210" s="2"/>
      <c r="AC210" s="2"/>
      <c r="AD210" s="2"/>
      <c r="AE210" s="2"/>
      <c r="AF210" s="2"/>
      <c r="AG210" s="3"/>
      <c r="AH210" s="3"/>
      <c r="AI210" s="3"/>
      <c r="AJ210" s="3"/>
      <c r="AK210" s="3"/>
      <c r="AL210" s="3"/>
      <c r="AY210" s="3"/>
      <c r="AZ210" s="3"/>
      <c r="BA210" s="3"/>
      <c r="BB210" s="3"/>
      <c r="BC210" s="3"/>
      <c r="BD210" s="3"/>
      <c r="BE210" s="3"/>
      <c r="BL210" s="2"/>
      <c r="BM210" s="2"/>
      <c r="BN210" s="2"/>
      <c r="BO210" s="2"/>
      <c r="BP210" s="2"/>
      <c r="BQ210" s="2"/>
      <c r="BR210" s="2"/>
    </row>
    <row r="211" spans="26:70" ht="13.5" customHeight="1" x14ac:dyDescent="0.2">
      <c r="Z211" s="2"/>
      <c r="AA211" s="2"/>
      <c r="AB211" s="2"/>
      <c r="AC211" s="2"/>
      <c r="AD211" s="2"/>
      <c r="AE211" s="2"/>
      <c r="AF211" s="2"/>
      <c r="AG211" s="3"/>
      <c r="AH211" s="3"/>
      <c r="AI211" s="3"/>
      <c r="AJ211" s="3"/>
      <c r="AK211" s="3"/>
      <c r="AL211" s="3"/>
      <c r="AY211" s="3"/>
      <c r="AZ211" s="3"/>
      <c r="BA211" s="3"/>
      <c r="BB211" s="3"/>
      <c r="BC211" s="3"/>
      <c r="BD211" s="3"/>
      <c r="BE211" s="3"/>
      <c r="BL211" s="2"/>
      <c r="BM211" s="2"/>
      <c r="BN211" s="2"/>
      <c r="BO211" s="2"/>
      <c r="BP211" s="2"/>
      <c r="BQ211" s="2"/>
      <c r="BR211" s="2"/>
    </row>
    <row r="212" spans="26:70" ht="13.5" customHeight="1" x14ac:dyDescent="0.2">
      <c r="Z212" s="2"/>
      <c r="AA212" s="2"/>
      <c r="AB212" s="2"/>
      <c r="AC212" s="2"/>
      <c r="AD212" s="2"/>
      <c r="AE212" s="2"/>
      <c r="AF212" s="2"/>
      <c r="AG212" s="3"/>
      <c r="AH212" s="3"/>
      <c r="AI212" s="3"/>
      <c r="AJ212" s="3"/>
      <c r="AK212" s="3"/>
      <c r="AL212" s="3"/>
      <c r="AY212" s="3"/>
      <c r="AZ212" s="3"/>
      <c r="BA212" s="3"/>
      <c r="BB212" s="3"/>
      <c r="BC212" s="3"/>
      <c r="BD212" s="3"/>
      <c r="BE212" s="3"/>
      <c r="BL212" s="2"/>
      <c r="BM212" s="2"/>
      <c r="BN212" s="2"/>
      <c r="BO212" s="2"/>
      <c r="BP212" s="2"/>
      <c r="BQ212" s="2"/>
      <c r="BR212" s="2"/>
    </row>
    <row r="213" spans="26:70" ht="13.5" customHeight="1" x14ac:dyDescent="0.2">
      <c r="Z213" s="2"/>
      <c r="AA213" s="2"/>
      <c r="AB213" s="2"/>
      <c r="AC213" s="2"/>
      <c r="AD213" s="2"/>
      <c r="AE213" s="2"/>
      <c r="AF213" s="2"/>
      <c r="AG213" s="3"/>
      <c r="AH213" s="3"/>
      <c r="AI213" s="3"/>
      <c r="AJ213" s="3"/>
      <c r="AK213" s="3"/>
      <c r="AL213" s="3"/>
      <c r="AY213" s="3"/>
      <c r="AZ213" s="3"/>
      <c r="BA213" s="3"/>
      <c r="BB213" s="3"/>
      <c r="BC213" s="3"/>
      <c r="BD213" s="3"/>
      <c r="BE213" s="3"/>
      <c r="BL213" s="2"/>
      <c r="BM213" s="2"/>
      <c r="BN213" s="2"/>
      <c r="BO213" s="2"/>
      <c r="BP213" s="2"/>
      <c r="BQ213" s="2"/>
      <c r="BR213" s="2"/>
    </row>
    <row r="214" spans="26:70" ht="13.5" customHeight="1" x14ac:dyDescent="0.2">
      <c r="Z214" s="2"/>
      <c r="AA214" s="2"/>
      <c r="AB214" s="2"/>
      <c r="AC214" s="2"/>
      <c r="AD214" s="2"/>
      <c r="AE214" s="2"/>
      <c r="AF214" s="2"/>
      <c r="AG214" s="3"/>
      <c r="AH214" s="3"/>
      <c r="AI214" s="3"/>
      <c r="AJ214" s="3"/>
      <c r="AK214" s="3"/>
      <c r="AL214" s="3"/>
      <c r="AY214" s="3"/>
      <c r="AZ214" s="3"/>
      <c r="BA214" s="3"/>
      <c r="BB214" s="3"/>
      <c r="BC214" s="3"/>
      <c r="BD214" s="3"/>
      <c r="BE214" s="3"/>
      <c r="BL214" s="2"/>
      <c r="BM214" s="2"/>
      <c r="BN214" s="2"/>
      <c r="BO214" s="2"/>
      <c r="BP214" s="2"/>
      <c r="BQ214" s="2"/>
      <c r="BR214" s="2"/>
    </row>
    <row r="215" spans="26:70" ht="13.5" customHeight="1" x14ac:dyDescent="0.2">
      <c r="Z215" s="2"/>
      <c r="AA215" s="2"/>
      <c r="AB215" s="2"/>
      <c r="AC215" s="2"/>
      <c r="AD215" s="2"/>
      <c r="AE215" s="2"/>
      <c r="AF215" s="2"/>
      <c r="AG215" s="3"/>
      <c r="AH215" s="3"/>
      <c r="AI215" s="3"/>
      <c r="AJ215" s="3"/>
      <c r="AK215" s="3"/>
      <c r="AL215" s="3"/>
      <c r="AY215" s="3"/>
      <c r="AZ215" s="3"/>
      <c r="BA215" s="3"/>
      <c r="BB215" s="3"/>
      <c r="BC215" s="3"/>
      <c r="BD215" s="3"/>
      <c r="BE215" s="3"/>
      <c r="BL215" s="2"/>
      <c r="BM215" s="2"/>
      <c r="BN215" s="2"/>
      <c r="BO215" s="2"/>
      <c r="BP215" s="2"/>
      <c r="BQ215" s="2"/>
      <c r="BR215" s="2"/>
    </row>
    <row r="216" spans="26:70" ht="13.5" customHeight="1" x14ac:dyDescent="0.2">
      <c r="Z216" s="2"/>
      <c r="AA216" s="2"/>
      <c r="AB216" s="2"/>
      <c r="AC216" s="2"/>
      <c r="AD216" s="2"/>
      <c r="AE216" s="2"/>
      <c r="AF216" s="2"/>
      <c r="AG216" s="3"/>
      <c r="AH216" s="3"/>
      <c r="AI216" s="3"/>
      <c r="AJ216" s="3"/>
      <c r="AK216" s="3"/>
      <c r="AL216" s="3"/>
      <c r="AY216" s="3"/>
      <c r="AZ216" s="3"/>
      <c r="BA216" s="3"/>
      <c r="BB216" s="3"/>
      <c r="BC216" s="3"/>
      <c r="BD216" s="3"/>
      <c r="BE216" s="3"/>
      <c r="BL216" s="2"/>
      <c r="BM216" s="2"/>
      <c r="BN216" s="2"/>
      <c r="BO216" s="2"/>
      <c r="BP216" s="2"/>
      <c r="BQ216" s="2"/>
      <c r="BR216" s="2"/>
    </row>
    <row r="217" spans="26:70" ht="13.5" customHeight="1" x14ac:dyDescent="0.2">
      <c r="Z217" s="2"/>
      <c r="AA217" s="2"/>
      <c r="AB217" s="2"/>
      <c r="AC217" s="2"/>
      <c r="AD217" s="2"/>
      <c r="AE217" s="2"/>
      <c r="AF217" s="2"/>
      <c r="AG217" s="3"/>
      <c r="AH217" s="3"/>
      <c r="AI217" s="3"/>
      <c r="AJ217" s="3"/>
      <c r="AK217" s="3"/>
      <c r="AL217" s="3"/>
      <c r="AY217" s="3"/>
      <c r="AZ217" s="3"/>
      <c r="BA217" s="3"/>
      <c r="BB217" s="3"/>
      <c r="BC217" s="3"/>
      <c r="BD217" s="3"/>
      <c r="BE217" s="3"/>
      <c r="BL217" s="2"/>
      <c r="BM217" s="2"/>
      <c r="BN217" s="2"/>
      <c r="BO217" s="2"/>
      <c r="BP217" s="2"/>
      <c r="BQ217" s="2"/>
      <c r="BR217" s="2"/>
    </row>
    <row r="218" spans="26:70" ht="13.5" customHeight="1" x14ac:dyDescent="0.2">
      <c r="Z218" s="2"/>
      <c r="AA218" s="2"/>
      <c r="AB218" s="2"/>
      <c r="AC218" s="2"/>
      <c r="AD218" s="2"/>
      <c r="AE218" s="2"/>
      <c r="AF218" s="2"/>
      <c r="AG218" s="3"/>
      <c r="AH218" s="3"/>
      <c r="AI218" s="3"/>
      <c r="AJ218" s="3"/>
      <c r="AK218" s="3"/>
      <c r="AL218" s="3"/>
      <c r="AY218" s="3"/>
      <c r="AZ218" s="3"/>
      <c r="BA218" s="3"/>
      <c r="BB218" s="3"/>
      <c r="BC218" s="3"/>
      <c r="BD218" s="3"/>
      <c r="BE218" s="3"/>
      <c r="BL218" s="2"/>
      <c r="BM218" s="2"/>
      <c r="BN218" s="2"/>
      <c r="BO218" s="2"/>
      <c r="BP218" s="2"/>
      <c r="BQ218" s="2"/>
      <c r="BR218" s="2"/>
    </row>
    <row r="219" spans="26:70" ht="13.5" customHeight="1" x14ac:dyDescent="0.2">
      <c r="Z219" s="2"/>
      <c r="AA219" s="2"/>
      <c r="AB219" s="2"/>
      <c r="AC219" s="2"/>
      <c r="AD219" s="2"/>
      <c r="AE219" s="2"/>
      <c r="AF219" s="2"/>
      <c r="AG219" s="3"/>
      <c r="AH219" s="3"/>
      <c r="AI219" s="3"/>
      <c r="AJ219" s="3"/>
      <c r="AK219" s="3"/>
      <c r="AL219" s="3"/>
      <c r="AY219" s="3"/>
      <c r="AZ219" s="3"/>
      <c r="BA219" s="3"/>
      <c r="BB219" s="3"/>
      <c r="BC219" s="3"/>
      <c r="BD219" s="3"/>
      <c r="BE219" s="3"/>
      <c r="BL219" s="2"/>
      <c r="BM219" s="2"/>
      <c r="BN219" s="2"/>
      <c r="BO219" s="2"/>
      <c r="BP219" s="2"/>
      <c r="BQ219" s="2"/>
      <c r="BR219" s="2"/>
    </row>
    <row r="220" spans="26:70" ht="13.5" customHeight="1" x14ac:dyDescent="0.2">
      <c r="Z220" s="2"/>
      <c r="AA220" s="2"/>
      <c r="AB220" s="2"/>
      <c r="AC220" s="2"/>
      <c r="AD220" s="2"/>
      <c r="AE220" s="2"/>
      <c r="AF220" s="2"/>
      <c r="AG220" s="3"/>
      <c r="AH220" s="3"/>
      <c r="AI220" s="3"/>
      <c r="AJ220" s="3"/>
      <c r="AK220" s="3"/>
      <c r="AL220" s="3"/>
      <c r="AY220" s="3"/>
      <c r="AZ220" s="3"/>
      <c r="BA220" s="3"/>
      <c r="BB220" s="3"/>
      <c r="BC220" s="3"/>
      <c r="BD220" s="3"/>
      <c r="BE220" s="3"/>
      <c r="BL220" s="2"/>
      <c r="BM220" s="2"/>
      <c r="BN220" s="2"/>
      <c r="BO220" s="2"/>
      <c r="BP220" s="2"/>
      <c r="BQ220" s="2"/>
      <c r="BR220" s="2"/>
    </row>
    <row r="221" spans="26:70" ht="13.5" customHeight="1" x14ac:dyDescent="0.2">
      <c r="Z221" s="2"/>
      <c r="AA221" s="2"/>
      <c r="AB221" s="2"/>
      <c r="AC221" s="2"/>
      <c r="AD221" s="2"/>
      <c r="AE221" s="2"/>
      <c r="AF221" s="2"/>
      <c r="AG221" s="3"/>
      <c r="AH221" s="3"/>
      <c r="AI221" s="3"/>
      <c r="AJ221" s="3"/>
      <c r="AK221" s="3"/>
      <c r="AL221" s="3"/>
      <c r="AY221" s="3"/>
      <c r="AZ221" s="3"/>
      <c r="BA221" s="3"/>
      <c r="BB221" s="3"/>
      <c r="BC221" s="3"/>
      <c r="BD221" s="3"/>
      <c r="BE221" s="3"/>
      <c r="BL221" s="2"/>
      <c r="BM221" s="2"/>
      <c r="BN221" s="2"/>
      <c r="BO221" s="2"/>
      <c r="BP221" s="2"/>
      <c r="BQ221" s="2"/>
      <c r="BR221" s="2"/>
    </row>
    <row r="222" spans="26:70" ht="13.5" customHeight="1" x14ac:dyDescent="0.2">
      <c r="Z222" s="2"/>
      <c r="AA222" s="2"/>
      <c r="AB222" s="2"/>
      <c r="AC222" s="2"/>
      <c r="AD222" s="2"/>
      <c r="AE222" s="2"/>
      <c r="AF222" s="2"/>
      <c r="AG222" s="3"/>
      <c r="AH222" s="3"/>
      <c r="AI222" s="3"/>
      <c r="AJ222" s="3"/>
      <c r="AK222" s="3"/>
      <c r="AL222" s="3"/>
      <c r="AY222" s="3"/>
      <c r="AZ222" s="3"/>
      <c r="BA222" s="3"/>
      <c r="BB222" s="3"/>
      <c r="BC222" s="3"/>
      <c r="BD222" s="3"/>
      <c r="BE222" s="3"/>
      <c r="BL222" s="2"/>
      <c r="BM222" s="2"/>
      <c r="BN222" s="2"/>
      <c r="BO222" s="2"/>
      <c r="BP222" s="2"/>
      <c r="BQ222" s="2"/>
      <c r="BR222" s="2"/>
    </row>
    <row r="223" spans="26:70" ht="13.5" customHeight="1" x14ac:dyDescent="0.2">
      <c r="Z223" s="2"/>
      <c r="AA223" s="2"/>
      <c r="AB223" s="2"/>
      <c r="AC223" s="2"/>
      <c r="AD223" s="2"/>
      <c r="AE223" s="2"/>
      <c r="AF223" s="2"/>
      <c r="AG223" s="3"/>
      <c r="AH223" s="3"/>
      <c r="AI223" s="3"/>
      <c r="AJ223" s="3"/>
      <c r="AK223" s="3"/>
      <c r="AL223" s="3"/>
      <c r="AY223" s="3"/>
      <c r="AZ223" s="3"/>
      <c r="BA223" s="3"/>
      <c r="BB223" s="3"/>
      <c r="BC223" s="3"/>
      <c r="BD223" s="3"/>
      <c r="BE223" s="3"/>
      <c r="BL223" s="2"/>
      <c r="BM223" s="2"/>
      <c r="BN223" s="2"/>
      <c r="BO223" s="2"/>
      <c r="BP223" s="2"/>
      <c r="BQ223" s="2"/>
      <c r="BR223" s="2"/>
    </row>
    <row r="224" spans="26:70" ht="13.5" customHeight="1" x14ac:dyDescent="0.2">
      <c r="Z224" s="2"/>
      <c r="AA224" s="2"/>
      <c r="AB224" s="2"/>
      <c r="AC224" s="2"/>
      <c r="AD224" s="2"/>
      <c r="AE224" s="2"/>
      <c r="AF224" s="2"/>
      <c r="AG224" s="3"/>
      <c r="AH224" s="3"/>
      <c r="AI224" s="3"/>
      <c r="AJ224" s="3"/>
      <c r="AK224" s="3"/>
      <c r="AL224" s="3"/>
      <c r="AY224" s="3"/>
      <c r="AZ224" s="3"/>
      <c r="BA224" s="3"/>
      <c r="BB224" s="3"/>
      <c r="BC224" s="3"/>
      <c r="BD224" s="3"/>
      <c r="BE224" s="3"/>
      <c r="BL224" s="2"/>
      <c r="BM224" s="2"/>
      <c r="BN224" s="2"/>
      <c r="BO224" s="2"/>
      <c r="BP224" s="2"/>
      <c r="BQ224" s="2"/>
      <c r="BR224" s="2"/>
    </row>
    <row r="225" spans="26:70" ht="13.5" customHeight="1" x14ac:dyDescent="0.2">
      <c r="Z225" s="2"/>
      <c r="AA225" s="2"/>
      <c r="AB225" s="2"/>
      <c r="AC225" s="2"/>
      <c r="AD225" s="2"/>
      <c r="AE225" s="2"/>
      <c r="AF225" s="2"/>
      <c r="AG225" s="3"/>
      <c r="AH225" s="3"/>
      <c r="AI225" s="3"/>
      <c r="AJ225" s="3"/>
      <c r="AK225" s="3"/>
      <c r="AL225" s="3"/>
      <c r="AY225" s="3"/>
      <c r="AZ225" s="3"/>
      <c r="BA225" s="3"/>
      <c r="BB225" s="3"/>
      <c r="BC225" s="3"/>
      <c r="BD225" s="3"/>
      <c r="BE225" s="3"/>
      <c r="BL225" s="2"/>
      <c r="BM225" s="2"/>
      <c r="BN225" s="2"/>
      <c r="BO225" s="2"/>
      <c r="BP225" s="2"/>
      <c r="BQ225" s="2"/>
      <c r="BR225" s="2"/>
    </row>
    <row r="226" spans="26:70" ht="13.5" customHeight="1" x14ac:dyDescent="0.2">
      <c r="Z226" s="2"/>
      <c r="AA226" s="2"/>
      <c r="AB226" s="2"/>
      <c r="AC226" s="2"/>
      <c r="AD226" s="2"/>
      <c r="AE226" s="2"/>
      <c r="AF226" s="2"/>
      <c r="AG226" s="3"/>
      <c r="AH226" s="3"/>
      <c r="AI226" s="3"/>
      <c r="AJ226" s="3"/>
      <c r="AK226" s="3"/>
      <c r="AL226" s="3"/>
      <c r="AY226" s="3"/>
      <c r="AZ226" s="3"/>
      <c r="BA226" s="3"/>
      <c r="BB226" s="3"/>
      <c r="BC226" s="3"/>
      <c r="BD226" s="3"/>
      <c r="BE226" s="3"/>
      <c r="BL226" s="2"/>
      <c r="BM226" s="2"/>
      <c r="BN226" s="2"/>
      <c r="BO226" s="2"/>
      <c r="BP226" s="2"/>
      <c r="BQ226" s="2"/>
      <c r="BR226" s="2"/>
    </row>
    <row r="227" spans="26:70" ht="13.5" customHeight="1" x14ac:dyDescent="0.2">
      <c r="Z227" s="2"/>
      <c r="AA227" s="2"/>
      <c r="AB227" s="2"/>
      <c r="AC227" s="2"/>
      <c r="AD227" s="2"/>
      <c r="AE227" s="2"/>
      <c r="AF227" s="2"/>
      <c r="AG227" s="3"/>
      <c r="AH227" s="3"/>
      <c r="AI227" s="3"/>
      <c r="AJ227" s="3"/>
      <c r="AK227" s="3"/>
      <c r="AL227" s="3"/>
      <c r="AY227" s="3"/>
      <c r="AZ227" s="3"/>
      <c r="BA227" s="3"/>
      <c r="BB227" s="3"/>
      <c r="BC227" s="3"/>
      <c r="BD227" s="3"/>
      <c r="BE227" s="3"/>
      <c r="BL227" s="2"/>
      <c r="BM227" s="2"/>
      <c r="BN227" s="2"/>
      <c r="BO227" s="2"/>
      <c r="BP227" s="2"/>
      <c r="BQ227" s="2"/>
      <c r="BR227" s="2"/>
    </row>
    <row r="228" spans="26:70" ht="13.5" customHeight="1" x14ac:dyDescent="0.2">
      <c r="Z228" s="2"/>
      <c r="AA228" s="2"/>
      <c r="AB228" s="2"/>
      <c r="AC228" s="2"/>
      <c r="AD228" s="2"/>
      <c r="AE228" s="2"/>
      <c r="AF228" s="2"/>
      <c r="AG228" s="3"/>
      <c r="AH228" s="3"/>
      <c r="AI228" s="3"/>
      <c r="AJ228" s="3"/>
      <c r="AK228" s="3"/>
      <c r="AL228" s="3"/>
      <c r="AY228" s="3"/>
      <c r="AZ228" s="3"/>
      <c r="BA228" s="3"/>
      <c r="BB228" s="3"/>
      <c r="BC228" s="3"/>
      <c r="BD228" s="3"/>
      <c r="BE228" s="3"/>
      <c r="BL228" s="2"/>
      <c r="BM228" s="2"/>
      <c r="BN228" s="2"/>
      <c r="BO228" s="2"/>
      <c r="BP228" s="2"/>
      <c r="BQ228" s="2"/>
      <c r="BR228" s="2"/>
    </row>
  </sheetData>
  <mergeCells count="396">
    <mergeCell ref="A27:C28"/>
    <mergeCell ref="F4:O4"/>
    <mergeCell ref="Q4:Z4"/>
    <mergeCell ref="AB4:AK4"/>
    <mergeCell ref="F5:J5"/>
    <mergeCell ref="K5:O5"/>
    <mergeCell ref="Q5:U5"/>
    <mergeCell ref="V5:Z5"/>
    <mergeCell ref="AB5:AF5"/>
    <mergeCell ref="AG5:AK5"/>
    <mergeCell ref="B4:D4"/>
    <mergeCell ref="F6:J6"/>
    <mergeCell ref="K6:O6"/>
    <mergeCell ref="Q6:U6"/>
    <mergeCell ref="V6:Z6"/>
    <mergeCell ref="AB6:AF6"/>
    <mergeCell ref="AG6:AK6"/>
    <mergeCell ref="C8:D8"/>
    <mergeCell ref="F8:O8"/>
    <mergeCell ref="Q8:Z8"/>
    <mergeCell ref="AB8:AK8"/>
    <mergeCell ref="F9:J9"/>
    <mergeCell ref="K9:O9"/>
    <mergeCell ref="Q9:U9"/>
    <mergeCell ref="V9:Z9"/>
    <mergeCell ref="AB9:AF9"/>
    <mergeCell ref="AG9:AK9"/>
    <mergeCell ref="F10:J10"/>
    <mergeCell ref="K10:O10"/>
    <mergeCell ref="Q10:U10"/>
    <mergeCell ref="V10:Z10"/>
    <mergeCell ref="AB10:AF10"/>
    <mergeCell ref="AG10:AK10"/>
    <mergeCell ref="C13:D13"/>
    <mergeCell ref="Q13:Z13"/>
    <mergeCell ref="AB13:AK13"/>
    <mergeCell ref="F14:J14"/>
    <mergeCell ref="K14:O14"/>
    <mergeCell ref="Q14:U14"/>
    <mergeCell ref="V14:Z14"/>
    <mergeCell ref="AB14:AF14"/>
    <mergeCell ref="AG14:AK14"/>
    <mergeCell ref="E13:P13"/>
    <mergeCell ref="F15:J15"/>
    <mergeCell ref="K15:O15"/>
    <mergeCell ref="Q15:U15"/>
    <mergeCell ref="V15:Z15"/>
    <mergeCell ref="AB15:AF15"/>
    <mergeCell ref="AG15:AK15"/>
    <mergeCell ref="C17:D17"/>
    <mergeCell ref="F17:O17"/>
    <mergeCell ref="Q17:Z17"/>
    <mergeCell ref="AB17:AK17"/>
    <mergeCell ref="F18:J18"/>
    <mergeCell ref="K18:O18"/>
    <mergeCell ref="Q18:U18"/>
    <mergeCell ref="V18:Z18"/>
    <mergeCell ref="AB18:AF18"/>
    <mergeCell ref="AG18:AK18"/>
    <mergeCell ref="F19:J19"/>
    <mergeCell ref="K19:O19"/>
    <mergeCell ref="Q19:U19"/>
    <mergeCell ref="V19:Z19"/>
    <mergeCell ref="AB19:AF19"/>
    <mergeCell ref="AG19:AK19"/>
    <mergeCell ref="J32:N32"/>
    <mergeCell ref="O32:T32"/>
    <mergeCell ref="Y32:AC32"/>
    <mergeCell ref="AD32:AI32"/>
    <mergeCell ref="J33:N33"/>
    <mergeCell ref="O33:T33"/>
    <mergeCell ref="Y33:AC33"/>
    <mergeCell ref="AD33:AI33"/>
    <mergeCell ref="J35:N35"/>
    <mergeCell ref="O35:T35"/>
    <mergeCell ref="Y35:AC35"/>
    <mergeCell ref="AD35:AI35"/>
    <mergeCell ref="J36:N36"/>
    <mergeCell ref="O36:T36"/>
    <mergeCell ref="Y36:AC36"/>
    <mergeCell ref="AD36:AI36"/>
    <mergeCell ref="E38:H38"/>
    <mergeCell ref="I38:L38"/>
    <mergeCell ref="M38:P38"/>
    <mergeCell ref="Q38:T38"/>
    <mergeCell ref="U38:X38"/>
    <mergeCell ref="Y38:AB38"/>
    <mergeCell ref="AC38:AF38"/>
    <mergeCell ref="AH38:AI38"/>
    <mergeCell ref="AB43:AB45"/>
    <mergeCell ref="AB46:AB48"/>
    <mergeCell ref="AB49:AB51"/>
    <mergeCell ref="AB52:AB54"/>
    <mergeCell ref="AJ38:AL38"/>
    <mergeCell ref="AM38:AO38"/>
    <mergeCell ref="E39:H39"/>
    <mergeCell ref="I39:L39"/>
    <mergeCell ref="M39:P39"/>
    <mergeCell ref="Q39:T39"/>
    <mergeCell ref="U39:X39"/>
    <mergeCell ref="Y39:AB39"/>
    <mergeCell ref="AC39:AF39"/>
    <mergeCell ref="AH71:AI71"/>
    <mergeCell ref="AH74:AI74"/>
    <mergeCell ref="AH77:AI77"/>
    <mergeCell ref="AH80:AI80"/>
    <mergeCell ref="T70:T72"/>
    <mergeCell ref="T73:T75"/>
    <mergeCell ref="T76:T78"/>
    <mergeCell ref="AP41:AQ41"/>
    <mergeCell ref="AP44:AQ44"/>
    <mergeCell ref="AP47:AQ47"/>
    <mergeCell ref="AP50:AQ50"/>
    <mergeCell ref="AP53:AQ53"/>
    <mergeCell ref="AP56:AQ56"/>
    <mergeCell ref="Q68:T68"/>
    <mergeCell ref="U68:X68"/>
    <mergeCell ref="Z68:AA68"/>
    <mergeCell ref="AB68:AD68"/>
    <mergeCell ref="AE68:AG68"/>
    <mergeCell ref="T40:T42"/>
    <mergeCell ref="T43:T45"/>
    <mergeCell ref="T46:T48"/>
    <mergeCell ref="T52:T54"/>
    <mergeCell ref="T55:T57"/>
    <mergeCell ref="AB40:AB42"/>
    <mergeCell ref="Z83:AA83"/>
    <mergeCell ref="AB83:AD83"/>
    <mergeCell ref="AE83:AG83"/>
    <mergeCell ref="E84:H84"/>
    <mergeCell ref="I84:L84"/>
    <mergeCell ref="M84:P84"/>
    <mergeCell ref="Q84:T84"/>
    <mergeCell ref="U84:X84"/>
    <mergeCell ref="E69:H69"/>
    <mergeCell ref="I69:L69"/>
    <mergeCell ref="M69:P69"/>
    <mergeCell ref="Q69:T69"/>
    <mergeCell ref="U69:X69"/>
    <mergeCell ref="AC103:AG103"/>
    <mergeCell ref="AH103:AM103"/>
    <mergeCell ref="L104:P104"/>
    <mergeCell ref="Q104:V104"/>
    <mergeCell ref="AC104:AG104"/>
    <mergeCell ref="AH104:AM104"/>
    <mergeCell ref="L105:P105"/>
    <mergeCell ref="Q105:V105"/>
    <mergeCell ref="AH86:AI86"/>
    <mergeCell ref="AH89:AI89"/>
    <mergeCell ref="AH92:AI92"/>
    <mergeCell ref="AH95:AI95"/>
    <mergeCell ref="L100:P100"/>
    <mergeCell ref="Q100:V100"/>
    <mergeCell ref="L101:P101"/>
    <mergeCell ref="Q101:V101"/>
    <mergeCell ref="L102:P102"/>
    <mergeCell ref="Q102:V102"/>
    <mergeCell ref="T85:T87"/>
    <mergeCell ref="T88:T90"/>
    <mergeCell ref="T91:T93"/>
    <mergeCell ref="L106:P106"/>
    <mergeCell ref="Q106:V106"/>
    <mergeCell ref="AC106:AG106"/>
    <mergeCell ref="AH106:AM106"/>
    <mergeCell ref="L107:P107"/>
    <mergeCell ref="Q107:V107"/>
    <mergeCell ref="AC107:AG107"/>
    <mergeCell ref="AH107:AM107"/>
    <mergeCell ref="AC114:AG114"/>
    <mergeCell ref="AH114:AM114"/>
    <mergeCell ref="AC115:AG115"/>
    <mergeCell ref="AH115:AM115"/>
    <mergeCell ref="I116:M116"/>
    <mergeCell ref="N116:S116"/>
    <mergeCell ref="I117:M117"/>
    <mergeCell ref="N117:S117"/>
    <mergeCell ref="AC118:AG118"/>
    <mergeCell ref="AH118:AM118"/>
    <mergeCell ref="AC119:AG119"/>
    <mergeCell ref="AH119:AM119"/>
    <mergeCell ref="J130:N130"/>
    <mergeCell ref="O130:T130"/>
    <mergeCell ref="Y130:AC130"/>
    <mergeCell ref="AD130:AI130"/>
    <mergeCell ref="J131:N131"/>
    <mergeCell ref="O131:T131"/>
    <mergeCell ref="Y131:AC131"/>
    <mergeCell ref="AD131:AI131"/>
    <mergeCell ref="J133:N133"/>
    <mergeCell ref="O133:T133"/>
    <mergeCell ref="Y133:AC133"/>
    <mergeCell ref="AD133:AI133"/>
    <mergeCell ref="Y134:AC134"/>
    <mergeCell ref="AD134:AI134"/>
    <mergeCell ref="AH135:AI135"/>
    <mergeCell ref="E136:H136"/>
    <mergeCell ref="I136:L136"/>
    <mergeCell ref="M136:P136"/>
    <mergeCell ref="Q136:T136"/>
    <mergeCell ref="U136:X136"/>
    <mergeCell ref="Y136:AB136"/>
    <mergeCell ref="AD136:AE136"/>
    <mergeCell ref="AF136:AH136"/>
    <mergeCell ref="AI136:AK136"/>
    <mergeCell ref="E137:H137"/>
    <mergeCell ref="I137:L137"/>
    <mergeCell ref="M137:P137"/>
    <mergeCell ref="Q137:T137"/>
    <mergeCell ref="U137:X137"/>
    <mergeCell ref="Y137:AB137"/>
    <mergeCell ref="AL139:AM139"/>
    <mergeCell ref="AL142:AM142"/>
    <mergeCell ref="AL145:AM145"/>
    <mergeCell ref="T138:T140"/>
    <mergeCell ref="T141:T143"/>
    <mergeCell ref="T144:T146"/>
    <mergeCell ref="Z170:AA170"/>
    <mergeCell ref="AB170:AD170"/>
    <mergeCell ref="AE170:AG170"/>
    <mergeCell ref="E171:H171"/>
    <mergeCell ref="I171:L171"/>
    <mergeCell ref="M171:P171"/>
    <mergeCell ref="Q171:T171"/>
    <mergeCell ref="U171:X171"/>
    <mergeCell ref="AL148:AM148"/>
    <mergeCell ref="AL151:AM151"/>
    <mergeCell ref="N164:R164"/>
    <mergeCell ref="S164:X164"/>
    <mergeCell ref="N165:R165"/>
    <mergeCell ref="S165:X165"/>
    <mergeCell ref="N167:R167"/>
    <mergeCell ref="S167:X167"/>
    <mergeCell ref="N168:R168"/>
    <mergeCell ref="S168:X168"/>
    <mergeCell ref="T150:T152"/>
    <mergeCell ref="Y147:AB148"/>
    <mergeCell ref="Y150:AB151"/>
    <mergeCell ref="AH173:AI173"/>
    <mergeCell ref="AH176:AI176"/>
    <mergeCell ref="AH179:AI179"/>
    <mergeCell ref="AH182:AI182"/>
    <mergeCell ref="B40:B45"/>
    <mergeCell ref="B46:B51"/>
    <mergeCell ref="B52:B57"/>
    <mergeCell ref="B71:B72"/>
    <mergeCell ref="B74:B75"/>
    <mergeCell ref="B77:B78"/>
    <mergeCell ref="B79:B81"/>
    <mergeCell ref="B94:B96"/>
    <mergeCell ref="B138:B140"/>
    <mergeCell ref="B141:B152"/>
    <mergeCell ref="H43:H45"/>
    <mergeCell ref="H46:H48"/>
    <mergeCell ref="H49:H51"/>
    <mergeCell ref="H52:H54"/>
    <mergeCell ref="H55:H57"/>
    <mergeCell ref="H73:H75"/>
    <mergeCell ref="H76:H78"/>
    <mergeCell ref="H79:H81"/>
    <mergeCell ref="H88:H90"/>
    <mergeCell ref="H91:H93"/>
    <mergeCell ref="H141:H143"/>
    <mergeCell ref="H144:H146"/>
    <mergeCell ref="H147:H149"/>
    <mergeCell ref="H150:H152"/>
    <mergeCell ref="H175:H177"/>
    <mergeCell ref="H178:H180"/>
    <mergeCell ref="H181:H183"/>
    <mergeCell ref="L40:L42"/>
    <mergeCell ref="L46:L48"/>
    <mergeCell ref="L49:L51"/>
    <mergeCell ref="L52:L54"/>
    <mergeCell ref="L55:L57"/>
    <mergeCell ref="L70:L72"/>
    <mergeCell ref="L76:L78"/>
    <mergeCell ref="L79:L81"/>
    <mergeCell ref="L85:L87"/>
    <mergeCell ref="L91:L93"/>
    <mergeCell ref="L94:L96"/>
    <mergeCell ref="L138:L140"/>
    <mergeCell ref="L144:L146"/>
    <mergeCell ref="L147:L149"/>
    <mergeCell ref="L150:L152"/>
    <mergeCell ref="L172:L174"/>
    <mergeCell ref="E170:H170"/>
    <mergeCell ref="L178:L180"/>
    <mergeCell ref="L181:L183"/>
    <mergeCell ref="P40:P42"/>
    <mergeCell ref="P43:P45"/>
    <mergeCell ref="P49:P51"/>
    <mergeCell ref="P52:P54"/>
    <mergeCell ref="P55:P57"/>
    <mergeCell ref="P70:P72"/>
    <mergeCell ref="P73:P75"/>
    <mergeCell ref="P79:P81"/>
    <mergeCell ref="P85:P87"/>
    <mergeCell ref="P88:P90"/>
    <mergeCell ref="P94:P96"/>
    <mergeCell ref="P138:P140"/>
    <mergeCell ref="P141:P143"/>
    <mergeCell ref="P147:P149"/>
    <mergeCell ref="P150:P152"/>
    <mergeCell ref="P172:P174"/>
    <mergeCell ref="P175:P177"/>
    <mergeCell ref="P181:P183"/>
    <mergeCell ref="I170:L170"/>
    <mergeCell ref="M170:P170"/>
    <mergeCell ref="J134:N134"/>
    <mergeCell ref="O134:T134"/>
    <mergeCell ref="T172:T174"/>
    <mergeCell ref="T175:T177"/>
    <mergeCell ref="T178:T180"/>
    <mergeCell ref="X40:X42"/>
    <mergeCell ref="X43:X45"/>
    <mergeCell ref="X46:X48"/>
    <mergeCell ref="X49:X51"/>
    <mergeCell ref="X55:X57"/>
    <mergeCell ref="X138:X140"/>
    <mergeCell ref="X141:X143"/>
    <mergeCell ref="X144:X146"/>
    <mergeCell ref="X147:X149"/>
    <mergeCell ref="Q94:T96"/>
    <mergeCell ref="U94:X95"/>
    <mergeCell ref="Q147:T149"/>
    <mergeCell ref="Q170:T170"/>
    <mergeCell ref="U170:X170"/>
    <mergeCell ref="Q103:V103"/>
    <mergeCell ref="Q83:T83"/>
    <mergeCell ref="U83:X83"/>
    <mergeCell ref="M91:P93"/>
    <mergeCell ref="H102:K103"/>
    <mergeCell ref="C65:D66"/>
    <mergeCell ref="M65:T66"/>
    <mergeCell ref="C68:D69"/>
    <mergeCell ref="I73:L75"/>
    <mergeCell ref="U73:X74"/>
    <mergeCell ref="Q79:T81"/>
    <mergeCell ref="U79:X80"/>
    <mergeCell ref="C83:D84"/>
    <mergeCell ref="H94:H96"/>
    <mergeCell ref="L103:P103"/>
    <mergeCell ref="E83:H83"/>
    <mergeCell ref="I83:L83"/>
    <mergeCell ref="M83:P83"/>
    <mergeCell ref="E68:H68"/>
    <mergeCell ref="I68:L68"/>
    <mergeCell ref="M68:P68"/>
    <mergeCell ref="C100:F101"/>
    <mergeCell ref="Y138:AB139"/>
    <mergeCell ref="I141:L143"/>
    <mergeCell ref="Y141:AB142"/>
    <mergeCell ref="M144:P146"/>
    <mergeCell ref="Y144:AB145"/>
    <mergeCell ref="AC40:AF41"/>
    <mergeCell ref="AC43:AF44"/>
    <mergeCell ref="AC46:AF47"/>
    <mergeCell ref="AC49:AF50"/>
    <mergeCell ref="AC52:AF53"/>
    <mergeCell ref="Y55:AB57"/>
    <mergeCell ref="AC55:AF56"/>
    <mergeCell ref="Q49:T51"/>
    <mergeCell ref="U52:X54"/>
    <mergeCell ref="I43:L45"/>
    <mergeCell ref="M46:P48"/>
    <mergeCell ref="U70:X71"/>
    <mergeCell ref="H104:K105"/>
    <mergeCell ref="E85:H87"/>
    <mergeCell ref="I88:L90"/>
    <mergeCell ref="M76:P78"/>
    <mergeCell ref="U76:X77"/>
    <mergeCell ref="U85:X86"/>
    <mergeCell ref="U88:X89"/>
    <mergeCell ref="C167:D168"/>
    <mergeCell ref="Q181:T183"/>
    <mergeCell ref="U181:X182"/>
    <mergeCell ref="E172:H174"/>
    <mergeCell ref="U172:X173"/>
    <mergeCell ref="I175:L177"/>
    <mergeCell ref="U175:X176"/>
    <mergeCell ref="B31:C32"/>
    <mergeCell ref="B33:C34"/>
    <mergeCell ref="H106:K107"/>
    <mergeCell ref="U150:X152"/>
    <mergeCell ref="U178:X179"/>
    <mergeCell ref="B129:C130"/>
    <mergeCell ref="M178:P180"/>
    <mergeCell ref="C170:D171"/>
    <mergeCell ref="C113:D114"/>
    <mergeCell ref="H100:K101"/>
    <mergeCell ref="B131:C132"/>
    <mergeCell ref="C136:D137"/>
    <mergeCell ref="E138:H140"/>
    <mergeCell ref="C38:D39"/>
    <mergeCell ref="E40:H42"/>
    <mergeCell ref="E70:H72"/>
    <mergeCell ref="U91:X92"/>
  </mergeCells>
  <phoneticPr fontId="35"/>
  <printOptions horizontalCentered="1" verticalCentered="1"/>
  <pageMargins left="0" right="0" top="0" bottom="0" header="0.51181102362204722" footer="0.51181102362204722"/>
  <pageSetup paperSize="9" scale="74" fitToHeight="2" orientation="portrait" verticalDpi="300" r:id="rId1"/>
  <headerFooter alignWithMargins="0"/>
  <rowBreaks count="1" manualBreakCount="1">
    <brk id="97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康浩 今井</cp:lastModifiedBy>
  <cp:lastPrinted>2026-05-31T07:20:59Z</cp:lastPrinted>
  <dcterms:created xsi:type="dcterms:W3CDTF">2006-07-14T10:10:00Z</dcterms:created>
  <dcterms:modified xsi:type="dcterms:W3CDTF">2026-05-31T07:21:54Z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